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t23\OneDrive - DOĞUŞ ÜNİVERSİTESİ\Masaüstü\"/>
    </mc:Choice>
  </mc:AlternateContent>
  <xr:revisionPtr revIDLastSave="0" documentId="8_{FE2C75D6-15F9-4A34-90F7-91C67B3EEE29}" xr6:coauthVersionLast="47" xr6:coauthVersionMax="47" xr10:uidLastSave="{00000000-0000-0000-0000-000000000000}"/>
  <bookViews>
    <workbookView xWindow="28680" yWindow="-120" windowWidth="29040" windowHeight="15840" tabRatio="322" xr2:uid="{00000000-000D-0000-FFFF-FFFF00000000}"/>
  </bookViews>
  <sheets>
    <sheet name="İlan Formatı" sheetId="4" r:id="rId1"/>
    <sheet name="YÖK AGNO Dönüşüm Çizelgesi" sheetId="2" r:id="rId2"/>
  </sheets>
  <definedNames>
    <definedName name="_xlnm._FilterDatabase" localSheetId="0" hidden="1">'İlan Formatı'!$B$1:$N$1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5" i="4" l="1"/>
  <c r="M85" i="4" s="1"/>
  <c r="H85" i="4"/>
  <c r="F85" i="4"/>
  <c r="I85" i="4" s="1"/>
  <c r="L85" i="4" s="1"/>
  <c r="K84" i="4"/>
  <c r="M84" i="4" s="1"/>
  <c r="H84" i="4"/>
  <c r="F84" i="4"/>
  <c r="I84" i="4" s="1"/>
  <c r="L84" i="4" s="1"/>
  <c r="K83" i="4"/>
  <c r="M83" i="4" s="1"/>
  <c r="H83" i="4"/>
  <c r="F83" i="4"/>
  <c r="I83" i="4" s="1"/>
  <c r="L83" i="4" s="1"/>
  <c r="R83" i="4" s="1"/>
  <c r="K82" i="4"/>
  <c r="M82" i="4" s="1"/>
  <c r="H82" i="4"/>
  <c r="F82" i="4"/>
  <c r="I82" i="4" s="1"/>
  <c r="L82" i="4" s="1"/>
  <c r="K81" i="4"/>
  <c r="M81" i="4" s="1"/>
  <c r="H81" i="4"/>
  <c r="F81" i="4"/>
  <c r="I81" i="4" s="1"/>
  <c r="L81" i="4" s="1"/>
  <c r="K80" i="4"/>
  <c r="M80" i="4" s="1"/>
  <c r="H80" i="4"/>
  <c r="F80" i="4"/>
  <c r="I80" i="4" s="1"/>
  <c r="L80" i="4" s="1"/>
  <c r="K79" i="4"/>
  <c r="M79" i="4" s="1"/>
  <c r="I79" i="4"/>
  <c r="L79" i="4" s="1"/>
  <c r="R79" i="4" s="1"/>
  <c r="H79" i="4"/>
  <c r="F79" i="4"/>
  <c r="K78" i="4"/>
  <c r="M78" i="4" s="1"/>
  <c r="H78" i="4"/>
  <c r="F78" i="4"/>
  <c r="I78" i="4" s="1"/>
  <c r="L78" i="4" s="1"/>
  <c r="K77" i="4"/>
  <c r="M77" i="4" s="1"/>
  <c r="H77" i="4"/>
  <c r="I77" i="4" s="1"/>
  <c r="L77" i="4" s="1"/>
  <c r="R77" i="4" s="1"/>
  <c r="F77" i="4"/>
  <c r="K76" i="4"/>
  <c r="M76" i="4" s="1"/>
  <c r="H76" i="4"/>
  <c r="F76" i="4"/>
  <c r="K75" i="4"/>
  <c r="M75" i="4" s="1"/>
  <c r="H75" i="4"/>
  <c r="F75" i="4"/>
  <c r="K74" i="4"/>
  <c r="M74" i="4" s="1"/>
  <c r="H74" i="4"/>
  <c r="I74" i="4" s="1"/>
  <c r="L74" i="4" s="1"/>
  <c r="R74" i="4" s="1"/>
  <c r="F74" i="4"/>
  <c r="K73" i="4"/>
  <c r="M73" i="4" s="1"/>
  <c r="H73" i="4"/>
  <c r="F73" i="4"/>
  <c r="K72" i="4"/>
  <c r="M72" i="4" s="1"/>
  <c r="H72" i="4"/>
  <c r="F72" i="4"/>
  <c r="K71" i="4"/>
  <c r="M71" i="4" s="1"/>
  <c r="H71" i="4"/>
  <c r="F71" i="4"/>
  <c r="I71" i="4" s="1"/>
  <c r="L71" i="4" s="1"/>
  <c r="K70" i="4"/>
  <c r="M70" i="4" s="1"/>
  <c r="H70" i="4"/>
  <c r="F70" i="4"/>
  <c r="I70" i="4" s="1"/>
  <c r="L70" i="4" s="1"/>
  <c r="K69" i="4"/>
  <c r="M69" i="4" s="1"/>
  <c r="H69" i="4"/>
  <c r="F69" i="4"/>
  <c r="I69" i="4" s="1"/>
  <c r="L69" i="4" s="1"/>
  <c r="K68" i="4"/>
  <c r="M68" i="4" s="1"/>
  <c r="H68" i="4"/>
  <c r="F68" i="4"/>
  <c r="I68" i="4" s="1"/>
  <c r="L68" i="4" s="1"/>
  <c r="K67" i="4"/>
  <c r="M67" i="4" s="1"/>
  <c r="I67" i="4"/>
  <c r="L67" i="4" s="1"/>
  <c r="H67" i="4"/>
  <c r="F67" i="4"/>
  <c r="K66" i="4"/>
  <c r="M66" i="4" s="1"/>
  <c r="H66" i="4"/>
  <c r="F66" i="4"/>
  <c r="I66" i="4" s="1"/>
  <c r="L66" i="4" s="1"/>
  <c r="K65" i="4"/>
  <c r="M65" i="4" s="1"/>
  <c r="H65" i="4"/>
  <c r="F65" i="4"/>
  <c r="I65" i="4" s="1"/>
  <c r="L65" i="4" s="1"/>
  <c r="R65" i="4" s="1"/>
  <c r="K64" i="4"/>
  <c r="M64" i="4" s="1"/>
  <c r="H64" i="4"/>
  <c r="F64" i="4"/>
  <c r="K63" i="4"/>
  <c r="M63" i="4" s="1"/>
  <c r="H63" i="4"/>
  <c r="F63" i="4"/>
  <c r="I63" i="4" s="1"/>
  <c r="L63" i="4" s="1"/>
  <c r="R63" i="4" s="1"/>
  <c r="K62" i="4"/>
  <c r="M62" i="4" s="1"/>
  <c r="H62" i="4"/>
  <c r="I62" i="4" s="1"/>
  <c r="L62" i="4" s="1"/>
  <c r="R62" i="4" s="1"/>
  <c r="F62" i="4"/>
  <c r="K61" i="4"/>
  <c r="M61" i="4" s="1"/>
  <c r="H61" i="4"/>
  <c r="F61" i="4"/>
  <c r="I61" i="4" s="1"/>
  <c r="L61" i="4" s="1"/>
  <c r="R61" i="4" s="1"/>
  <c r="K59" i="4"/>
  <c r="M59" i="4" s="1"/>
  <c r="H59" i="4"/>
  <c r="F59" i="4"/>
  <c r="K58" i="4"/>
  <c r="M58" i="4" s="1"/>
  <c r="H58" i="4"/>
  <c r="F58" i="4"/>
  <c r="I58" i="4" s="1"/>
  <c r="L58" i="4" s="1"/>
  <c r="R58" i="4" s="1"/>
  <c r="K57" i="4"/>
  <c r="M57" i="4" s="1"/>
  <c r="H57" i="4"/>
  <c r="F57" i="4"/>
  <c r="I57" i="4" s="1"/>
  <c r="L57" i="4" s="1"/>
  <c r="K56" i="4"/>
  <c r="M56" i="4" s="1"/>
  <c r="H56" i="4"/>
  <c r="F56" i="4"/>
  <c r="K55" i="4"/>
  <c r="M55" i="4" s="1"/>
  <c r="H55" i="4"/>
  <c r="F55" i="4"/>
  <c r="I55" i="4" s="1"/>
  <c r="L55" i="4" s="1"/>
  <c r="K54" i="4"/>
  <c r="M54" i="4" s="1"/>
  <c r="I54" i="4"/>
  <c r="L54" i="4" s="1"/>
  <c r="R54" i="4" s="1"/>
  <c r="H54" i="4"/>
  <c r="F54" i="4"/>
  <c r="K53" i="4"/>
  <c r="M53" i="4" s="1"/>
  <c r="I53" i="4"/>
  <c r="L53" i="4" s="1"/>
  <c r="H53" i="4"/>
  <c r="F53" i="4"/>
  <c r="M52" i="4"/>
  <c r="K52" i="4"/>
  <c r="H52" i="4"/>
  <c r="I52" i="4" s="1"/>
  <c r="L52" i="4" s="1"/>
  <c r="R52" i="4" s="1"/>
  <c r="F52" i="4"/>
  <c r="K51" i="4"/>
  <c r="M51" i="4" s="1"/>
  <c r="H51" i="4"/>
  <c r="F51" i="4"/>
  <c r="I51" i="4" s="1"/>
  <c r="L51" i="4" s="1"/>
  <c r="R51" i="4" s="1"/>
  <c r="K50" i="4"/>
  <c r="M50" i="4" s="1"/>
  <c r="H50" i="4"/>
  <c r="I50" i="4" s="1"/>
  <c r="L50" i="4" s="1"/>
  <c r="R50" i="4" s="1"/>
  <c r="F50" i="4"/>
  <c r="K49" i="4"/>
  <c r="M49" i="4" s="1"/>
  <c r="H49" i="4"/>
  <c r="F49" i="4"/>
  <c r="K48" i="4"/>
  <c r="M48" i="4" s="1"/>
  <c r="H48" i="4"/>
  <c r="F48" i="4"/>
  <c r="K47" i="4"/>
  <c r="M47" i="4" s="1"/>
  <c r="I47" i="4"/>
  <c r="L47" i="4" s="1"/>
  <c r="H47" i="4"/>
  <c r="F47" i="4"/>
  <c r="K46" i="4"/>
  <c r="M46" i="4" s="1"/>
  <c r="H46" i="4"/>
  <c r="F46" i="4"/>
  <c r="K45" i="4"/>
  <c r="M45" i="4" s="1"/>
  <c r="H45" i="4"/>
  <c r="F45" i="4"/>
  <c r="K44" i="4"/>
  <c r="M44" i="4" s="1"/>
  <c r="H44" i="4"/>
  <c r="F44" i="4"/>
  <c r="M43" i="4"/>
  <c r="K43" i="4"/>
  <c r="H43" i="4"/>
  <c r="F43" i="4"/>
  <c r="K42" i="4"/>
  <c r="M42" i="4" s="1"/>
  <c r="H42" i="4"/>
  <c r="I42" i="4" s="1"/>
  <c r="L42" i="4" s="1"/>
  <c r="R42" i="4" s="1"/>
  <c r="F42" i="4"/>
  <c r="K41" i="4"/>
  <c r="M41" i="4" s="1"/>
  <c r="I41" i="4"/>
  <c r="L41" i="4" s="1"/>
  <c r="H41" i="4"/>
  <c r="F41" i="4"/>
  <c r="M40" i="4"/>
  <c r="K40" i="4"/>
  <c r="H40" i="4"/>
  <c r="F40" i="4"/>
  <c r="I40" i="4" s="1"/>
  <c r="L40" i="4" s="1"/>
  <c r="R40" i="4" s="1"/>
  <c r="K39" i="4"/>
  <c r="M39" i="4" s="1"/>
  <c r="H39" i="4"/>
  <c r="F39" i="4"/>
  <c r="I39" i="4" s="1"/>
  <c r="L39" i="4" s="1"/>
  <c r="K38" i="4"/>
  <c r="M38" i="4" s="1"/>
  <c r="I38" i="4"/>
  <c r="L38" i="4" s="1"/>
  <c r="H38" i="4"/>
  <c r="F38" i="4"/>
  <c r="K37" i="4"/>
  <c r="M37" i="4" s="1"/>
  <c r="H37" i="4"/>
  <c r="I37" i="4" s="1"/>
  <c r="L37" i="4" s="1"/>
  <c r="R37" i="4" s="1"/>
  <c r="F37" i="4"/>
  <c r="K36" i="4"/>
  <c r="M36" i="4" s="1"/>
  <c r="H36" i="4"/>
  <c r="F36" i="4"/>
  <c r="I36" i="4" s="1"/>
  <c r="L36" i="4" s="1"/>
  <c r="K35" i="4"/>
  <c r="M35" i="4" s="1"/>
  <c r="H35" i="4"/>
  <c r="I35" i="4" s="1"/>
  <c r="L35" i="4" s="1"/>
  <c r="F35" i="4"/>
  <c r="K34" i="4"/>
  <c r="M34" i="4" s="1"/>
  <c r="H34" i="4"/>
  <c r="F34" i="4"/>
  <c r="I34" i="4" s="1"/>
  <c r="L34" i="4" s="1"/>
  <c r="R34" i="4" s="1"/>
  <c r="K33" i="4"/>
  <c r="M33" i="4" s="1"/>
  <c r="H33" i="4"/>
  <c r="F33" i="4"/>
  <c r="I33" i="4" s="1"/>
  <c r="L33" i="4" s="1"/>
  <c r="K32" i="4"/>
  <c r="M32" i="4" s="1"/>
  <c r="H32" i="4"/>
  <c r="F32" i="4"/>
  <c r="M31" i="4"/>
  <c r="K31" i="4"/>
  <c r="H31" i="4"/>
  <c r="F31" i="4"/>
  <c r="I31" i="4" s="1"/>
  <c r="L31" i="4" s="1"/>
  <c r="R31" i="4" s="1"/>
  <c r="K30" i="4"/>
  <c r="M30" i="4" s="1"/>
  <c r="H30" i="4"/>
  <c r="I30" i="4" s="1"/>
  <c r="L30" i="4" s="1"/>
  <c r="F30" i="4"/>
  <c r="M29" i="4"/>
  <c r="K29" i="4"/>
  <c r="H29" i="4"/>
  <c r="F29" i="4"/>
  <c r="K28" i="4"/>
  <c r="M28" i="4" s="1"/>
  <c r="H28" i="4"/>
  <c r="F28" i="4"/>
  <c r="I28" i="4" s="1"/>
  <c r="L28" i="4" s="1"/>
  <c r="K27" i="4"/>
  <c r="M27" i="4" s="1"/>
  <c r="H27" i="4"/>
  <c r="F27" i="4"/>
  <c r="K26" i="4"/>
  <c r="M26" i="4" s="1"/>
  <c r="H26" i="4"/>
  <c r="F26" i="4"/>
  <c r="I26" i="4" s="1"/>
  <c r="L26" i="4" s="1"/>
  <c r="K25" i="4"/>
  <c r="M25" i="4" s="1"/>
  <c r="H25" i="4"/>
  <c r="F25" i="4"/>
  <c r="K24" i="4"/>
  <c r="M24" i="4" s="1"/>
  <c r="H24" i="4"/>
  <c r="F24" i="4"/>
  <c r="I24" i="4" s="1"/>
  <c r="L24" i="4" s="1"/>
  <c r="K23" i="4"/>
  <c r="M23" i="4" s="1"/>
  <c r="H23" i="4"/>
  <c r="F23" i="4"/>
  <c r="I23" i="4" s="1"/>
  <c r="L23" i="4" s="1"/>
  <c r="R23" i="4" s="1"/>
  <c r="K22" i="4"/>
  <c r="M22" i="4" s="1"/>
  <c r="H22" i="4"/>
  <c r="F22" i="4"/>
  <c r="I22" i="4" s="1"/>
  <c r="L22" i="4" s="1"/>
  <c r="R22" i="4" s="1"/>
  <c r="M21" i="4"/>
  <c r="K21" i="4"/>
  <c r="H21" i="4"/>
  <c r="F21" i="4"/>
  <c r="K20" i="4"/>
  <c r="M20" i="4" s="1"/>
  <c r="H20" i="4"/>
  <c r="F20" i="4"/>
  <c r="I20" i="4" s="1"/>
  <c r="L20" i="4" s="1"/>
  <c r="K19" i="4"/>
  <c r="M19" i="4" s="1"/>
  <c r="H19" i="4"/>
  <c r="F19" i="4"/>
  <c r="I19" i="4" s="1"/>
  <c r="L19" i="4" s="1"/>
  <c r="K18" i="4"/>
  <c r="M18" i="4" s="1"/>
  <c r="I18" i="4"/>
  <c r="L18" i="4" s="1"/>
  <c r="R18" i="4" s="1"/>
  <c r="H18" i="4"/>
  <c r="F18" i="4"/>
  <c r="K17" i="4"/>
  <c r="M17" i="4" s="1"/>
  <c r="H17" i="4"/>
  <c r="F17" i="4"/>
  <c r="I17" i="4" s="1"/>
  <c r="L17" i="4" s="1"/>
  <c r="K16" i="4"/>
  <c r="M16" i="4" s="1"/>
  <c r="H16" i="4"/>
  <c r="F16" i="4"/>
  <c r="I16" i="4" s="1"/>
  <c r="L16" i="4" s="1"/>
  <c r="K15" i="4"/>
  <c r="M15" i="4" s="1"/>
  <c r="H15" i="4"/>
  <c r="F15" i="4"/>
  <c r="M14" i="4"/>
  <c r="K14" i="4"/>
  <c r="H14" i="4"/>
  <c r="I14" i="4" s="1"/>
  <c r="L14" i="4" s="1"/>
  <c r="R14" i="4" s="1"/>
  <c r="F14" i="4"/>
  <c r="K13" i="4"/>
  <c r="M13" i="4" s="1"/>
  <c r="H13" i="4"/>
  <c r="F13" i="4"/>
  <c r="I13" i="4" s="1"/>
  <c r="L13" i="4" s="1"/>
  <c r="R13" i="4" s="1"/>
  <c r="K12" i="4"/>
  <c r="M12" i="4" s="1"/>
  <c r="H12" i="4"/>
  <c r="F12" i="4"/>
  <c r="K11" i="4"/>
  <c r="M11" i="4" s="1"/>
  <c r="H11" i="4"/>
  <c r="F11" i="4"/>
  <c r="I11" i="4" s="1"/>
  <c r="L11" i="4" s="1"/>
  <c r="R11" i="4" s="1"/>
  <c r="K10" i="4"/>
  <c r="M10" i="4" s="1"/>
  <c r="H10" i="4"/>
  <c r="F10" i="4"/>
  <c r="I10" i="4" s="1"/>
  <c r="L10" i="4" s="1"/>
  <c r="K9" i="4"/>
  <c r="M9" i="4" s="1"/>
  <c r="H9" i="4"/>
  <c r="F9" i="4"/>
  <c r="K8" i="4"/>
  <c r="M8" i="4" s="1"/>
  <c r="H8" i="4"/>
  <c r="F8" i="4"/>
  <c r="K7" i="4"/>
  <c r="M7" i="4" s="1"/>
  <c r="H7" i="4"/>
  <c r="F7" i="4"/>
  <c r="K6" i="4"/>
  <c r="M6" i="4" s="1"/>
  <c r="H6" i="4"/>
  <c r="I6" i="4" s="1"/>
  <c r="L6" i="4" s="1"/>
  <c r="R6" i="4" s="1"/>
  <c r="F6" i="4"/>
  <c r="K5" i="4"/>
  <c r="M5" i="4" s="1"/>
  <c r="H5" i="4"/>
  <c r="F5" i="4"/>
  <c r="I5" i="4" s="1"/>
  <c r="L5" i="4" s="1"/>
  <c r="K4" i="4"/>
  <c r="M4" i="4" s="1"/>
  <c r="H4" i="4"/>
  <c r="I4" i="4" s="1"/>
  <c r="L4" i="4" s="1"/>
  <c r="F4" i="4"/>
  <c r="K3" i="4"/>
  <c r="M3" i="4" s="1"/>
  <c r="H3" i="4"/>
  <c r="F3" i="4"/>
  <c r="I3" i="4" s="1"/>
  <c r="L3" i="4" s="1"/>
  <c r="R3" i="4" s="1"/>
  <c r="R78" i="4" l="1"/>
  <c r="R26" i="4"/>
  <c r="R38" i="4"/>
  <c r="I25" i="4"/>
  <c r="L25" i="4" s="1"/>
  <c r="I45" i="4"/>
  <c r="L45" i="4" s="1"/>
  <c r="R45" i="4" s="1"/>
  <c r="I48" i="4"/>
  <c r="L48" i="4" s="1"/>
  <c r="R53" i="4"/>
  <c r="R80" i="4"/>
  <c r="R10" i="4"/>
  <c r="R57" i="4"/>
  <c r="R68" i="4"/>
  <c r="R71" i="4"/>
  <c r="R19" i="4"/>
  <c r="I7" i="4"/>
  <c r="L7" i="4" s="1"/>
  <c r="R7" i="4" s="1"/>
  <c r="I43" i="4"/>
  <c r="L43" i="4" s="1"/>
  <c r="R43" i="4" s="1"/>
  <c r="I46" i="4"/>
  <c r="L46" i="4" s="1"/>
  <c r="R46" i="4" s="1"/>
  <c r="I49" i="4"/>
  <c r="L49" i="4" s="1"/>
  <c r="I75" i="4"/>
  <c r="L75" i="4" s="1"/>
  <c r="R75" i="4" s="1"/>
  <c r="R81" i="4"/>
  <c r="R67" i="4"/>
  <c r="I29" i="4"/>
  <c r="L29" i="4" s="1"/>
  <c r="R29" i="4" s="1"/>
  <c r="I32" i="4"/>
  <c r="L32" i="4" s="1"/>
  <c r="R32" i="4" s="1"/>
  <c r="I72" i="4"/>
  <c r="L72" i="4" s="1"/>
  <c r="R72" i="4" s="1"/>
  <c r="I76" i="4"/>
  <c r="L76" i="4" s="1"/>
  <c r="R76" i="4" s="1"/>
  <c r="R17" i="4"/>
  <c r="R20" i="4"/>
  <c r="R55" i="4"/>
  <c r="R69" i="4"/>
  <c r="I8" i="4"/>
  <c r="L8" i="4" s="1"/>
  <c r="R8" i="4" s="1"/>
  <c r="I44" i="4"/>
  <c r="L44" i="4" s="1"/>
  <c r="R44" i="4" s="1"/>
  <c r="R33" i="4"/>
  <c r="R41" i="4"/>
  <c r="R82" i="4"/>
  <c r="I12" i="4"/>
  <c r="L12" i="4" s="1"/>
  <c r="R12" i="4" s="1"/>
  <c r="I21" i="4"/>
  <c r="L21" i="4" s="1"/>
  <c r="R21" i="4" s="1"/>
  <c r="I27" i="4"/>
  <c r="L27" i="4" s="1"/>
  <c r="R27" i="4" s="1"/>
  <c r="R39" i="4"/>
  <c r="I59" i="4"/>
  <c r="L59" i="4" s="1"/>
  <c r="R59" i="4" s="1"/>
  <c r="I64" i="4"/>
  <c r="L64" i="4" s="1"/>
  <c r="R64" i="4" s="1"/>
  <c r="I73" i="4"/>
  <c r="L73" i="4" s="1"/>
  <c r="R73" i="4" s="1"/>
  <c r="I9" i="4"/>
  <c r="L9" i="4" s="1"/>
  <c r="R9" i="4" s="1"/>
  <c r="I15" i="4"/>
  <c r="L15" i="4" s="1"/>
  <c r="R15" i="4" s="1"/>
  <c r="I56" i="4"/>
  <c r="L56" i="4" s="1"/>
  <c r="R56" i="4" s="1"/>
  <c r="R70" i="4"/>
  <c r="R25" i="4"/>
  <c r="R30" i="4"/>
  <c r="R48" i="4"/>
  <c r="R49" i="4"/>
  <c r="R28" i="4"/>
  <c r="R47" i="4"/>
  <c r="R16" i="4"/>
  <c r="R4" i="4"/>
  <c r="R35" i="4"/>
  <c r="R84" i="4"/>
  <c r="R5" i="4"/>
  <c r="R24" i="4"/>
  <c r="R36" i="4"/>
  <c r="R66" i="4"/>
  <c r="R85" i="4"/>
</calcChain>
</file>

<file path=xl/sharedStrings.xml><?xml version="1.0" encoding="utf-8"?>
<sst xmlns="http://schemas.openxmlformats.org/spreadsheetml/2006/main" count="522" uniqueCount="90">
  <si>
    <t>İÇ MİMARLIK</t>
  </si>
  <si>
    <t>İNG.DİLİ &amp; EDB. (İNG.)</t>
  </si>
  <si>
    <t>BİLGİSAYAR MÜH. (İNG.)</t>
  </si>
  <si>
    <t>ULUSLAR.İLİŞKİL.(İNG)</t>
  </si>
  <si>
    <t>YAZILIM MÜH.</t>
  </si>
  <si>
    <t>MAKİNE MÜH. (İNG.)</t>
  </si>
  <si>
    <t>20190112001</t>
  </si>
  <si>
    <t>PSİKOLOJİ</t>
  </si>
  <si>
    <t>ENDÜSTRİ MÜH.</t>
  </si>
  <si>
    <t>20190311010</t>
  </si>
  <si>
    <t>ULUSLAR.TİC.&amp;İŞL. (İNG.)</t>
  </si>
  <si>
    <t>HUKUK</t>
  </si>
  <si>
    <t>İKTİSAT</t>
  </si>
  <si>
    <t>İNG.DİLİ &amp; EDB. (İNG)</t>
  </si>
  <si>
    <t>PSİKOLOJİ (İNG.)</t>
  </si>
  <si>
    <t>202003011091</t>
  </si>
  <si>
    <t>MİMARLIK</t>
  </si>
  <si>
    <t>ELEKT.&amp;HAB.MÜH.</t>
  </si>
  <si>
    <t>ENDÜSTRİ MÜH. (İNG)</t>
  </si>
  <si>
    <t>20180302005</t>
  </si>
  <si>
    <t>Öğrenci Numarası</t>
  </si>
  <si>
    <t>AGNO</t>
  </si>
  <si>
    <t>Fakülte</t>
  </si>
  <si>
    <t>Bölüm</t>
  </si>
  <si>
    <t>Yazılı Sınavın %75 Ağırlıklı Etkisi</t>
  </si>
  <si>
    <t>Yazılı Sınav Sonucu</t>
  </si>
  <si>
    <t>Sözlü Sınav Sonucu</t>
  </si>
  <si>
    <t>Sözlü Sınavın %25 Ağırlıklı Etkisi</t>
  </si>
  <si>
    <t>Dil Sınavının Toplam Puanı</t>
  </si>
  <si>
    <t>Dil Puanının %50 Ağırlıklı Etkisi</t>
  </si>
  <si>
    <t>AGNO'nun %50 Ağırlıklı Etkisi</t>
  </si>
  <si>
    <t>4'lük Sistemde Not</t>
  </si>
  <si>
    <t>100'lük Sistemde Karşılığı</t>
  </si>
  <si>
    <t>Kaynak</t>
  </si>
  <si>
    <t>AGNO'nun Yüzdelik Karşılığı</t>
  </si>
  <si>
    <t>Erasmus+ Programı'ndan daha önce faydalanma halinde -10 puan uygulanır.</t>
  </si>
  <si>
    <t>Staj Hareketliliği için başvuru esnasında kabul mektubu sunma halinde +10 puan uygulanır.</t>
  </si>
  <si>
    <t>Toplam Puan</t>
  </si>
  <si>
    <t>Başarı Durumu</t>
  </si>
  <si>
    <t>BAŞARILI</t>
  </si>
  <si>
    <t>Hareketlilik Türü</t>
  </si>
  <si>
    <t>Erasmus+ Öğrenim</t>
  </si>
  <si>
    <t>Durum</t>
  </si>
  <si>
    <t>Dönem</t>
  </si>
  <si>
    <t>2022-2023 Güz</t>
  </si>
  <si>
    <t>Erasmus+ Staj Hareketliliği</t>
  </si>
  <si>
    <t>20170307024</t>
  </si>
  <si>
    <t>202007110003</t>
  </si>
  <si>
    <t>20170203033</t>
  </si>
  <si>
    <t>20180101017</t>
  </si>
  <si>
    <t>202101012239</t>
  </si>
  <si>
    <t>20180308003</t>
  </si>
  <si>
    <t>20180409049</t>
  </si>
  <si>
    <t>20170302008</t>
  </si>
  <si>
    <t>202191061013</t>
  </si>
  <si>
    <t>20170102003</t>
  </si>
  <si>
    <t>20180102046</t>
  </si>
  <si>
    <t>20180309005</t>
  </si>
  <si>
    <t>20180405011</t>
  </si>
  <si>
    <t>20180405015</t>
  </si>
  <si>
    <t>20180302008</t>
  </si>
  <si>
    <t>20170307007</t>
  </si>
  <si>
    <t>20170102044</t>
  </si>
  <si>
    <t>20190501004</t>
  </si>
  <si>
    <t>20180404003</t>
  </si>
  <si>
    <t>20170307033</t>
  </si>
  <si>
    <t>20170307004</t>
  </si>
  <si>
    <t>İÇ MEKAN TASARIMI</t>
  </si>
  <si>
    <t>MAKİNE MÜH.</t>
  </si>
  <si>
    <t>ENDÜSTRİ MÜH. (İNG.)</t>
  </si>
  <si>
    <t>ÖZEL HUKUK ANABİLİM DALI</t>
  </si>
  <si>
    <t>GÖRSEL İLET.TAS.</t>
  </si>
  <si>
    <t>ENDÜSTRİ ÜRÜN.TAS.</t>
  </si>
  <si>
    <t>Erasmus+ Staj</t>
  </si>
  <si>
    <t>İki hareketlilik türünden birden başvurma halinde öğrencinin tercih ettiği hareketliliğe -10 puan uygulanır.</t>
  </si>
  <si>
    <t>Bahar 2022</t>
  </si>
  <si>
    <t>01.08.2022-30.09.2022</t>
  </si>
  <si>
    <t>01.09.2022-30.11.2022</t>
  </si>
  <si>
    <t>Şehit ve gazi yakınlarına +15 puan uygulanır.</t>
  </si>
  <si>
    <t>No</t>
  </si>
  <si>
    <t>Erasmus+ Öğrenim Hareketliliği</t>
  </si>
  <si>
    <t>ASİL</t>
  </si>
  <si>
    <t>YEDEK</t>
  </si>
  <si>
    <t>FEF</t>
  </si>
  <si>
    <t>HF</t>
  </si>
  <si>
    <t>İİBF</t>
  </si>
  <si>
    <t>MF</t>
  </si>
  <si>
    <t>STF</t>
  </si>
  <si>
    <t>LE</t>
  </si>
  <si>
    <t>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</si>
</sst>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 applyFont="1"/>
    <xf numFmtId="2" fontId="1" fillId="0" borderId="0" xfId="1" applyNumberFormat="1" applyAlignment="1">
      <alignment wrapText="1"/>
    </xf>
    <xf numFmtId="0" fontId="2" fillId="0" borderId="0" xfId="2" applyAlignment="1">
      <alignment horizontal="center" vertical="center"/>
    </xf>
    <xf numFmtId="0" fontId="1" fillId="0" borderId="0" xfId="1"/>
    <xf numFmtId="2" fontId="1" fillId="0" borderId="0" xfId="1" applyNumberFormat="1"/>
    <xf numFmtId="49" fontId="0" fillId="0" borderId="1" xfId="0" applyNumberFormat="1" applyFont="1" applyBorder="1"/>
    <xf numFmtId="2" fontId="0" fillId="0" borderId="1" xfId="0" applyNumberFormat="1" applyFont="1" applyBorder="1"/>
    <xf numFmtId="0" fontId="0" fillId="0" borderId="1" xfId="0" applyFont="1" applyBorder="1"/>
    <xf numFmtId="1" fontId="0" fillId="0" borderId="1" xfId="0" applyNumberFormat="1" applyFont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Font="1" applyFill="1" applyBorder="1"/>
    <xf numFmtId="2" fontId="0" fillId="0" borderId="1" xfId="0" applyNumberFormat="1" applyBorder="1"/>
    <xf numFmtId="0" fontId="0" fillId="0" borderId="1" xfId="0" applyFont="1" applyFill="1" applyBorder="1"/>
    <xf numFmtId="2" fontId="0" fillId="0" borderId="0" xfId="0" applyNumberFormat="1" applyFont="1"/>
    <xf numFmtId="1" fontId="0" fillId="0" borderId="2" xfId="0" applyNumberFormat="1" applyFont="1" applyBorder="1" applyAlignment="1">
      <alignment horizontal="left"/>
    </xf>
    <xf numFmtId="49" fontId="0" fillId="0" borderId="2" xfId="0" applyNumberFormat="1" applyFont="1" applyBorder="1"/>
    <xf numFmtId="2" fontId="0" fillId="0" borderId="2" xfId="0" applyNumberFormat="1" applyFont="1" applyBorder="1"/>
    <xf numFmtId="0" fontId="0" fillId="0" borderId="2" xfId="0" applyFont="1" applyBorder="1"/>
    <xf numFmtId="1" fontId="0" fillId="0" borderId="3" xfId="0" applyNumberFormat="1" applyFont="1" applyBorder="1" applyAlignment="1">
      <alignment horizontal="left"/>
    </xf>
    <xf numFmtId="49" fontId="0" fillId="0" borderId="3" xfId="0" applyNumberFormat="1" applyFont="1" applyBorder="1"/>
    <xf numFmtId="2" fontId="0" fillId="0" borderId="3" xfId="0" applyNumberFormat="1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left"/>
    </xf>
    <xf numFmtId="49" fontId="0" fillId="0" borderId="8" xfId="0" applyNumberFormat="1" applyFont="1" applyBorder="1"/>
    <xf numFmtId="2" fontId="0" fillId="0" borderId="8" xfId="0" applyNumberFormat="1" applyFont="1" applyBorder="1"/>
    <xf numFmtId="0" fontId="0" fillId="0" borderId="8" xfId="0" applyFont="1" applyBorder="1"/>
    <xf numFmtId="0" fontId="0" fillId="0" borderId="9" xfId="0" applyFont="1" applyBorder="1"/>
    <xf numFmtId="49" fontId="0" fillId="0" borderId="8" xfId="0" applyNumberFormat="1" applyBorder="1"/>
    <xf numFmtId="2" fontId="0" fillId="0" borderId="8" xfId="0" applyNumberFormat="1" applyFont="1" applyFill="1" applyBorder="1"/>
    <xf numFmtId="2" fontId="0" fillId="0" borderId="8" xfId="0" applyNumberFormat="1" applyBorder="1"/>
    <xf numFmtId="0" fontId="0" fillId="0" borderId="8" xfId="0" applyFont="1" applyFill="1" applyBorder="1"/>
    <xf numFmtId="49" fontId="0" fillId="0" borderId="3" xfId="0" applyNumberFormat="1" applyBorder="1"/>
    <xf numFmtId="2" fontId="0" fillId="0" borderId="3" xfId="0" applyNumberFormat="1" applyFont="1" applyFill="1" applyBorder="1"/>
    <xf numFmtId="2" fontId="0" fillId="0" borderId="3" xfId="0" applyNumberFormat="1" applyBorder="1"/>
    <xf numFmtId="0" fontId="0" fillId="0" borderId="3" xfId="0" applyFont="1" applyFill="1" applyBorder="1"/>
    <xf numFmtId="49" fontId="0" fillId="0" borderId="2" xfId="0" applyNumberFormat="1" applyBorder="1"/>
    <xf numFmtId="2" fontId="0" fillId="0" borderId="2" xfId="0" applyNumberFormat="1" applyFont="1" applyFill="1" applyBorder="1"/>
    <xf numFmtId="2" fontId="0" fillId="0" borderId="2" xfId="0" applyNumberFormat="1" applyBorder="1"/>
    <xf numFmtId="0" fontId="0" fillId="0" borderId="2" xfId="0" applyFont="1" applyFill="1" applyBorder="1"/>
    <xf numFmtId="0" fontId="0" fillId="0" borderId="11" xfId="0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left"/>
    </xf>
    <xf numFmtId="49" fontId="0" fillId="0" borderId="12" xfId="0" applyNumberFormat="1" applyFont="1" applyBorder="1"/>
    <xf numFmtId="2" fontId="0" fillId="0" borderId="12" xfId="0" applyNumberFormat="1" applyFont="1" applyBorder="1"/>
    <xf numFmtId="0" fontId="0" fillId="0" borderId="12" xfId="0" applyFont="1" applyBorder="1"/>
    <xf numFmtId="0" fontId="0" fillId="0" borderId="1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14" xfId="0" applyFont="1" applyBorder="1"/>
    <xf numFmtId="0" fontId="4" fillId="0" borderId="8" xfId="0" applyFont="1" applyBorder="1"/>
    <xf numFmtId="49" fontId="0" fillId="0" borderId="14" xfId="0" applyNumberFormat="1" applyBorder="1"/>
    <xf numFmtId="2" fontId="0" fillId="0" borderId="14" xfId="0" applyNumberFormat="1" applyFont="1" applyFill="1" applyBorder="1"/>
    <xf numFmtId="2" fontId="0" fillId="0" borderId="14" xfId="0" applyNumberFormat="1" applyFont="1" applyBorder="1"/>
    <xf numFmtId="2" fontId="0" fillId="0" borderId="14" xfId="0" applyNumberFormat="1" applyBorder="1"/>
    <xf numFmtId="0" fontId="0" fillId="0" borderId="14" xfId="0" applyFont="1" applyFill="1" applyBorder="1"/>
    <xf numFmtId="0" fontId="0" fillId="0" borderId="15" xfId="0" applyFont="1" applyBorder="1"/>
    <xf numFmtId="49" fontId="0" fillId="0" borderId="16" xfId="0" applyNumberFormat="1" applyBorder="1"/>
    <xf numFmtId="2" fontId="0" fillId="0" borderId="16" xfId="0" applyNumberFormat="1" applyFont="1" applyFill="1" applyBorder="1"/>
    <xf numFmtId="2" fontId="0" fillId="0" borderId="16" xfId="0" applyNumberFormat="1" applyFont="1" applyBorder="1"/>
    <xf numFmtId="2" fontId="0" fillId="0" borderId="16" xfId="0" applyNumberFormat="1" applyBorder="1"/>
    <xf numFmtId="0" fontId="0" fillId="0" borderId="16" xfId="0" applyFont="1" applyFill="1" applyBorder="1"/>
    <xf numFmtId="0" fontId="4" fillId="0" borderId="16" xfId="0" applyFont="1" applyBorder="1"/>
    <xf numFmtId="0" fontId="0" fillId="0" borderId="17" xfId="0" applyFont="1" applyBorder="1"/>
    <xf numFmtId="0" fontId="4" fillId="0" borderId="12" xfId="0" applyFont="1" applyBorder="1"/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Köprü 2" xfId="2" xr:uid="{7F28303B-D65E-486F-95B1-A69107F3E1F3}"/>
    <cellStyle name="Normal" xfId="0" builtinId="0"/>
    <cellStyle name="Normal 2" xfId="1" xr:uid="{32D34F01-203B-4EB2-A14C-C12F104CF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yp.yok.gov.tr/esdegerlikl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216F-7DFF-4661-9002-4F19B95B8566}">
  <dimension ref="A1:V8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customWidth="1"/>
    <col min="2" max="2" width="15" customWidth="1"/>
    <col min="3" max="3" width="8" customWidth="1"/>
    <col min="4" max="4" width="27.140625" customWidth="1"/>
    <col min="5" max="5" width="9.140625" customWidth="1"/>
    <col min="6" max="6" width="15" customWidth="1"/>
    <col min="7" max="7" width="9.42578125" customWidth="1"/>
    <col min="8" max="8" width="15" customWidth="1"/>
    <col min="9" max="9" width="11.28515625" customWidth="1"/>
    <col min="10" max="10" width="7.42578125" customWidth="1"/>
    <col min="11" max="11" width="12.42578125" customWidth="1"/>
    <col min="12" max="12" width="13.28515625" customWidth="1"/>
    <col min="13" max="13" width="12.85546875" customWidth="1"/>
    <col min="14" max="14" width="18.42578125" customWidth="1"/>
    <col min="15" max="15" width="19.5703125" customWidth="1"/>
    <col min="16" max="16" width="24.140625" customWidth="1"/>
    <col min="17" max="17" width="14.5703125" customWidth="1"/>
    <col min="20" max="20" width="18.28515625" customWidth="1"/>
    <col min="22" max="22" width="20.7109375" customWidth="1"/>
  </cols>
  <sheetData>
    <row r="1" spans="1:22" ht="79.5" customHeight="1" x14ac:dyDescent="0.2">
      <c r="A1" s="50" t="s">
        <v>79</v>
      </c>
      <c r="B1" s="49" t="s">
        <v>20</v>
      </c>
      <c r="C1" s="49" t="s">
        <v>22</v>
      </c>
      <c r="D1" s="49" t="s">
        <v>23</v>
      </c>
      <c r="E1" s="49" t="s">
        <v>25</v>
      </c>
      <c r="F1" s="49" t="s">
        <v>24</v>
      </c>
      <c r="G1" s="49" t="s">
        <v>26</v>
      </c>
      <c r="H1" s="49" t="s">
        <v>27</v>
      </c>
      <c r="I1" s="49" t="s">
        <v>28</v>
      </c>
      <c r="J1" s="49" t="s">
        <v>21</v>
      </c>
      <c r="K1" s="49" t="s">
        <v>34</v>
      </c>
      <c r="L1" s="49" t="s">
        <v>29</v>
      </c>
      <c r="M1" s="49" t="s">
        <v>30</v>
      </c>
      <c r="N1" s="49" t="s">
        <v>35</v>
      </c>
      <c r="O1" s="49" t="s">
        <v>36</v>
      </c>
      <c r="P1" s="49" t="s">
        <v>74</v>
      </c>
      <c r="Q1" s="49" t="s">
        <v>78</v>
      </c>
      <c r="R1" s="49" t="s">
        <v>37</v>
      </c>
      <c r="S1" s="49" t="s">
        <v>38</v>
      </c>
      <c r="T1" s="49" t="s">
        <v>40</v>
      </c>
      <c r="U1" s="49" t="s">
        <v>42</v>
      </c>
      <c r="V1" s="49" t="s">
        <v>43</v>
      </c>
    </row>
    <row r="2" spans="1:22" ht="18" customHeight="1" x14ac:dyDescent="0.2">
      <c r="A2" s="71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x14ac:dyDescent="0.2">
      <c r="A3" s="43">
        <v>1</v>
      </c>
      <c r="B3" s="8">
        <v>202101001005</v>
      </c>
      <c r="C3" s="5" t="s">
        <v>83</v>
      </c>
      <c r="D3" s="5" t="s">
        <v>1</v>
      </c>
      <c r="E3" s="6">
        <v>96</v>
      </c>
      <c r="F3" s="6">
        <f t="shared" ref="F3:F59" si="0">E3*75/100</f>
        <v>72</v>
      </c>
      <c r="G3" s="6">
        <v>100</v>
      </c>
      <c r="H3" s="6">
        <f t="shared" ref="H3:H59" si="1">G3*25/100</f>
        <v>25</v>
      </c>
      <c r="I3" s="6">
        <f t="shared" ref="I3:I59" si="2">F3+H3</f>
        <v>97</v>
      </c>
      <c r="J3" s="6">
        <v>3.43</v>
      </c>
      <c r="K3" s="6">
        <f>_xlfn.XLOOKUP(J3,'YÖK AGNO Dönüşüm Çizelgesi'!A2:A307,'YÖK AGNO Dönüşüm Çizelgesi'!B2:B307,"Bulunamadı.",0,1)</f>
        <v>86.7</v>
      </c>
      <c r="L3" s="6">
        <f t="shared" ref="L3:L59" si="3">I3*50/100</f>
        <v>48.5</v>
      </c>
      <c r="M3" s="6">
        <f t="shared" ref="M3:M59" si="4">K3*50/100</f>
        <v>43.35</v>
      </c>
      <c r="N3" s="6">
        <v>0</v>
      </c>
      <c r="O3" s="6">
        <v>0</v>
      </c>
      <c r="P3" s="6">
        <v>0</v>
      </c>
      <c r="Q3" s="6">
        <v>0</v>
      </c>
      <c r="R3" s="6">
        <f t="shared" ref="R3:R59" si="5">L3+M3+N3+O3+P3+Q3</f>
        <v>91.85</v>
      </c>
      <c r="S3" s="7" t="s">
        <v>39</v>
      </c>
      <c r="T3" s="7" t="s">
        <v>41</v>
      </c>
      <c r="U3" s="7" t="s">
        <v>81</v>
      </c>
      <c r="V3" s="23" t="s">
        <v>44</v>
      </c>
    </row>
    <row r="4" spans="1:22" x14ac:dyDescent="0.2">
      <c r="A4" s="43">
        <v>2</v>
      </c>
      <c r="B4" s="8">
        <v>20180101056</v>
      </c>
      <c r="C4" s="5" t="s">
        <v>83</v>
      </c>
      <c r="D4" s="5" t="s">
        <v>1</v>
      </c>
      <c r="E4" s="6">
        <v>78</v>
      </c>
      <c r="F4" s="6">
        <f t="shared" si="0"/>
        <v>58.5</v>
      </c>
      <c r="G4" s="6">
        <v>78.75</v>
      </c>
      <c r="H4" s="6">
        <f t="shared" si="1"/>
        <v>19.6875</v>
      </c>
      <c r="I4" s="6">
        <f t="shared" si="2"/>
        <v>78.1875</v>
      </c>
      <c r="J4" s="6">
        <v>2.85</v>
      </c>
      <c r="K4" s="6">
        <f>_xlfn.XLOOKUP(J4,'YÖK AGNO Dönüşüm Çizelgesi'!A2:A310,'YÖK AGNO Dönüşüm Çizelgesi'!B2:B310,"Bulunamadı.",0,1)</f>
        <v>73.16</v>
      </c>
      <c r="L4" s="6">
        <f t="shared" si="3"/>
        <v>39.09375</v>
      </c>
      <c r="M4" s="6">
        <f t="shared" si="4"/>
        <v>36.58</v>
      </c>
      <c r="N4" s="6">
        <v>0</v>
      </c>
      <c r="O4" s="6">
        <v>0</v>
      </c>
      <c r="P4" s="6">
        <v>0</v>
      </c>
      <c r="Q4" s="6">
        <v>15</v>
      </c>
      <c r="R4" s="6">
        <f t="shared" si="5"/>
        <v>90.673749999999998</v>
      </c>
      <c r="S4" s="7" t="s">
        <v>39</v>
      </c>
      <c r="T4" s="7" t="s">
        <v>41</v>
      </c>
      <c r="U4" s="7" t="s">
        <v>81</v>
      </c>
      <c r="V4" s="23" t="s">
        <v>44</v>
      </c>
    </row>
    <row r="5" spans="1:22" x14ac:dyDescent="0.2">
      <c r="A5" s="43">
        <v>3</v>
      </c>
      <c r="B5" s="8">
        <v>20190101005</v>
      </c>
      <c r="C5" s="5" t="s">
        <v>83</v>
      </c>
      <c r="D5" s="5" t="s">
        <v>1</v>
      </c>
      <c r="E5" s="6">
        <v>96</v>
      </c>
      <c r="F5" s="6">
        <f t="shared" si="0"/>
        <v>72</v>
      </c>
      <c r="G5" s="6">
        <v>91.25</v>
      </c>
      <c r="H5" s="6">
        <f t="shared" si="1"/>
        <v>22.8125</v>
      </c>
      <c r="I5" s="6">
        <f t="shared" si="2"/>
        <v>94.8125</v>
      </c>
      <c r="J5" s="6">
        <v>3.3</v>
      </c>
      <c r="K5" s="6">
        <f>_xlfn.XLOOKUP(J5,'YÖK AGNO Dönüşüm Çizelgesi'!A2:A305,'YÖK AGNO Dönüşüm Çizelgesi'!B2:B305,"Bulunamadı.",0,1)</f>
        <v>83.66</v>
      </c>
      <c r="L5" s="6">
        <f t="shared" si="3"/>
        <v>47.40625</v>
      </c>
      <c r="M5" s="6">
        <f t="shared" si="4"/>
        <v>41.83</v>
      </c>
      <c r="N5" s="6">
        <v>0</v>
      </c>
      <c r="O5" s="6">
        <v>0</v>
      </c>
      <c r="P5" s="6">
        <v>0</v>
      </c>
      <c r="Q5" s="6">
        <v>0</v>
      </c>
      <c r="R5" s="6">
        <f t="shared" si="5"/>
        <v>89.236249999999998</v>
      </c>
      <c r="S5" s="7" t="s">
        <v>39</v>
      </c>
      <c r="T5" s="7" t="s">
        <v>41</v>
      </c>
      <c r="U5" s="7" t="s">
        <v>82</v>
      </c>
      <c r="V5" s="23" t="s">
        <v>44</v>
      </c>
    </row>
    <row r="6" spans="1:22" x14ac:dyDescent="0.2">
      <c r="A6" s="43">
        <v>4</v>
      </c>
      <c r="B6" s="8">
        <v>20180101023</v>
      </c>
      <c r="C6" s="5" t="s">
        <v>83</v>
      </c>
      <c r="D6" s="5" t="s">
        <v>1</v>
      </c>
      <c r="E6" s="6">
        <v>86</v>
      </c>
      <c r="F6" s="6">
        <f t="shared" si="0"/>
        <v>64.5</v>
      </c>
      <c r="G6" s="6">
        <v>97.5</v>
      </c>
      <c r="H6" s="6">
        <f t="shared" si="1"/>
        <v>24.375</v>
      </c>
      <c r="I6" s="6">
        <f t="shared" si="2"/>
        <v>88.875</v>
      </c>
      <c r="J6" s="6">
        <v>3.19</v>
      </c>
      <c r="K6" s="6">
        <f>_xlfn.XLOOKUP(J6,'YÖK AGNO Dönüşüm Çizelgesi'!A2:A311,'YÖK AGNO Dönüşüm Çizelgesi'!B2:B311,"Bulunamadı.",0,1)</f>
        <v>81.099999999999994</v>
      </c>
      <c r="L6" s="6">
        <f t="shared" si="3"/>
        <v>44.4375</v>
      </c>
      <c r="M6" s="6">
        <f t="shared" si="4"/>
        <v>40.549999999999997</v>
      </c>
      <c r="N6" s="6">
        <v>0</v>
      </c>
      <c r="O6" s="6">
        <v>0</v>
      </c>
      <c r="P6" s="6">
        <v>0</v>
      </c>
      <c r="Q6" s="6">
        <v>0</v>
      </c>
      <c r="R6" s="6">
        <f t="shared" si="5"/>
        <v>84.987499999999997</v>
      </c>
      <c r="S6" s="7" t="s">
        <v>39</v>
      </c>
      <c r="T6" s="7" t="s">
        <v>41</v>
      </c>
      <c r="U6" s="7" t="s">
        <v>82</v>
      </c>
      <c r="V6" s="23" t="s">
        <v>44</v>
      </c>
    </row>
    <row r="7" spans="1:22" x14ac:dyDescent="0.2">
      <c r="A7" s="43">
        <v>5</v>
      </c>
      <c r="B7" s="44">
        <v>20190101025</v>
      </c>
      <c r="C7" s="5" t="s">
        <v>83</v>
      </c>
      <c r="D7" s="45" t="s">
        <v>13</v>
      </c>
      <c r="E7" s="46">
        <v>96</v>
      </c>
      <c r="F7" s="46">
        <f>E7*75/100</f>
        <v>72</v>
      </c>
      <c r="G7" s="46">
        <v>100</v>
      </c>
      <c r="H7" s="46">
        <f>G7*25/100</f>
        <v>25</v>
      </c>
      <c r="I7" s="46">
        <f>F7+H7</f>
        <v>97</v>
      </c>
      <c r="J7" s="46">
        <v>2.64</v>
      </c>
      <c r="K7" s="46">
        <f>_xlfn.XLOOKUP(J7,'YÖK AGNO Dönüşüm Çizelgesi'!A2:A302,'YÖK AGNO Dönüşüm Çizelgesi'!B2:B302,"Bulunamadı.",0,1)</f>
        <v>68.260000000000005</v>
      </c>
      <c r="L7" s="46">
        <f>I7*50/100</f>
        <v>48.5</v>
      </c>
      <c r="M7" s="46">
        <f>K7*50/100</f>
        <v>34.130000000000003</v>
      </c>
      <c r="N7" s="46">
        <v>0</v>
      </c>
      <c r="O7" s="46">
        <v>0</v>
      </c>
      <c r="P7" s="46">
        <v>0</v>
      </c>
      <c r="Q7" s="46">
        <v>0</v>
      </c>
      <c r="R7" s="46">
        <f>L7+M7+N7+O7+P7+Q7</f>
        <v>82.63</v>
      </c>
      <c r="S7" s="47" t="s">
        <v>39</v>
      </c>
      <c r="T7" s="47" t="s">
        <v>41</v>
      </c>
      <c r="U7" s="47" t="s">
        <v>82</v>
      </c>
      <c r="V7" s="48" t="s">
        <v>44</v>
      </c>
    </row>
    <row r="8" spans="1:22" x14ac:dyDescent="0.2">
      <c r="A8" s="43">
        <v>6</v>
      </c>
      <c r="B8" s="8">
        <v>202001001013</v>
      </c>
      <c r="C8" s="5" t="s">
        <v>83</v>
      </c>
      <c r="D8" s="5" t="s">
        <v>13</v>
      </c>
      <c r="E8" s="6">
        <v>94</v>
      </c>
      <c r="F8" s="6">
        <f>E8*75/100</f>
        <v>70.5</v>
      </c>
      <c r="G8" s="6">
        <v>96.25</v>
      </c>
      <c r="H8" s="6">
        <f>G8*25/100</f>
        <v>24.0625</v>
      </c>
      <c r="I8" s="6">
        <f>F8+H8</f>
        <v>94.5625</v>
      </c>
      <c r="J8" s="6">
        <v>2.7</v>
      </c>
      <c r="K8" s="6">
        <f>_xlfn.XLOOKUP(J8,'YÖK AGNO Dönüşüm Çizelgesi'!A2:A303,'YÖK AGNO Dönüşüm Çizelgesi'!B2:B303,"Bulunamadı.",0,1)</f>
        <v>69.66</v>
      </c>
      <c r="L8" s="6">
        <f>I8*50/100</f>
        <v>47.28125</v>
      </c>
      <c r="M8" s="6">
        <f>K8*50/100</f>
        <v>34.83</v>
      </c>
      <c r="N8" s="6">
        <v>0</v>
      </c>
      <c r="O8" s="6">
        <v>0</v>
      </c>
      <c r="P8" s="6">
        <v>0</v>
      </c>
      <c r="Q8" s="6">
        <v>0</v>
      </c>
      <c r="R8" s="6">
        <f>L8+M8+N8+O8+P8+Q8</f>
        <v>82.111249999999998</v>
      </c>
      <c r="S8" s="7" t="s">
        <v>39</v>
      </c>
      <c r="T8" s="7" t="s">
        <v>41</v>
      </c>
      <c r="U8" s="7" t="s">
        <v>82</v>
      </c>
      <c r="V8" s="23" t="s">
        <v>44</v>
      </c>
    </row>
    <row r="9" spans="1:22" x14ac:dyDescent="0.2">
      <c r="A9" s="43">
        <v>7</v>
      </c>
      <c r="B9" s="8">
        <v>20190101065</v>
      </c>
      <c r="C9" s="5" t="s">
        <v>83</v>
      </c>
      <c r="D9" s="5" t="s">
        <v>1</v>
      </c>
      <c r="E9" s="6">
        <v>78</v>
      </c>
      <c r="F9" s="6">
        <f t="shared" si="0"/>
        <v>58.5</v>
      </c>
      <c r="G9" s="6">
        <v>87.5</v>
      </c>
      <c r="H9" s="6">
        <f t="shared" si="1"/>
        <v>21.875</v>
      </c>
      <c r="I9" s="6">
        <f t="shared" si="2"/>
        <v>80.375</v>
      </c>
      <c r="J9" s="6">
        <v>3.06</v>
      </c>
      <c r="K9" s="6">
        <f>_xlfn.XLOOKUP(J9,'YÖK AGNO Dönüşüm Çizelgesi'!A2:A306,'YÖK AGNO Dönüşüm Çizelgesi'!B2:B306,"Bulunamadı.",0,1)</f>
        <v>78.06</v>
      </c>
      <c r="L9" s="6">
        <f t="shared" si="3"/>
        <v>40.1875</v>
      </c>
      <c r="M9" s="6">
        <f t="shared" si="4"/>
        <v>39.03</v>
      </c>
      <c r="N9" s="6">
        <v>0</v>
      </c>
      <c r="O9" s="6">
        <v>0</v>
      </c>
      <c r="P9" s="6">
        <v>0</v>
      </c>
      <c r="Q9" s="6">
        <v>0</v>
      </c>
      <c r="R9" s="6">
        <f t="shared" si="5"/>
        <v>79.217500000000001</v>
      </c>
      <c r="S9" s="7" t="s">
        <v>39</v>
      </c>
      <c r="T9" s="7" t="s">
        <v>41</v>
      </c>
      <c r="U9" s="7" t="s">
        <v>82</v>
      </c>
      <c r="V9" s="23" t="s">
        <v>44</v>
      </c>
    </row>
    <row r="10" spans="1:22" x14ac:dyDescent="0.2">
      <c r="A10" s="43">
        <v>8</v>
      </c>
      <c r="B10" s="8">
        <v>20180101051</v>
      </c>
      <c r="C10" s="5" t="s">
        <v>83</v>
      </c>
      <c r="D10" s="5" t="s">
        <v>1</v>
      </c>
      <c r="E10" s="6">
        <v>84</v>
      </c>
      <c r="F10" s="6">
        <f t="shared" si="0"/>
        <v>63</v>
      </c>
      <c r="G10" s="6">
        <v>87.5</v>
      </c>
      <c r="H10" s="6">
        <f t="shared" si="1"/>
        <v>21.875</v>
      </c>
      <c r="I10" s="6">
        <f t="shared" si="2"/>
        <v>84.875</v>
      </c>
      <c r="J10" s="6">
        <v>2.58</v>
      </c>
      <c r="K10" s="6">
        <f>_xlfn.XLOOKUP(J10,'YÖK AGNO Dönüşüm Çizelgesi'!A2:A312,'YÖK AGNO Dönüşüm Çizelgesi'!B2:B312,"Bulunamadı.",0,1)</f>
        <v>66.86</v>
      </c>
      <c r="L10" s="6">
        <f t="shared" si="3"/>
        <v>42.4375</v>
      </c>
      <c r="M10" s="6">
        <f t="shared" si="4"/>
        <v>33.43</v>
      </c>
      <c r="N10" s="6">
        <v>0</v>
      </c>
      <c r="O10" s="6">
        <v>0</v>
      </c>
      <c r="P10" s="6">
        <v>0</v>
      </c>
      <c r="Q10" s="6">
        <v>0</v>
      </c>
      <c r="R10" s="6">
        <f t="shared" si="5"/>
        <v>75.867500000000007</v>
      </c>
      <c r="S10" s="7" t="s">
        <v>39</v>
      </c>
      <c r="T10" s="7" t="s">
        <v>41</v>
      </c>
      <c r="U10" s="7" t="s">
        <v>82</v>
      </c>
      <c r="V10" s="23" t="s">
        <v>44</v>
      </c>
    </row>
    <row r="11" spans="1:22" x14ac:dyDescent="0.2">
      <c r="A11" s="43">
        <v>9</v>
      </c>
      <c r="B11" s="8">
        <v>20190101066</v>
      </c>
      <c r="C11" s="5" t="s">
        <v>83</v>
      </c>
      <c r="D11" s="5" t="s">
        <v>1</v>
      </c>
      <c r="E11" s="6">
        <v>74</v>
      </c>
      <c r="F11" s="6">
        <f t="shared" si="0"/>
        <v>55.5</v>
      </c>
      <c r="G11" s="6">
        <v>82.5</v>
      </c>
      <c r="H11" s="6">
        <f t="shared" si="1"/>
        <v>20.625</v>
      </c>
      <c r="I11" s="6">
        <f t="shared" si="2"/>
        <v>76.125</v>
      </c>
      <c r="J11" s="6">
        <v>2.63</v>
      </c>
      <c r="K11" s="6">
        <f>_xlfn.XLOOKUP(J11,'YÖK AGNO Dönüşüm Çizelgesi'!A2:A308,'YÖK AGNO Dönüşüm Çizelgesi'!B2:B308,"Bulunamadı.",0,1)</f>
        <v>68.03</v>
      </c>
      <c r="L11" s="6">
        <f t="shared" si="3"/>
        <v>38.0625</v>
      </c>
      <c r="M11" s="6">
        <f t="shared" si="4"/>
        <v>34.015000000000001</v>
      </c>
      <c r="N11" s="6">
        <v>0</v>
      </c>
      <c r="O11" s="6">
        <v>0</v>
      </c>
      <c r="P11" s="6">
        <v>0</v>
      </c>
      <c r="Q11" s="6">
        <v>0</v>
      </c>
      <c r="R11" s="6">
        <f t="shared" si="5"/>
        <v>72.077500000000001</v>
      </c>
      <c r="S11" s="7" t="s">
        <v>39</v>
      </c>
      <c r="T11" s="7" t="s">
        <v>41</v>
      </c>
      <c r="U11" s="7" t="s">
        <v>82</v>
      </c>
      <c r="V11" s="23" t="s">
        <v>44</v>
      </c>
    </row>
    <row r="12" spans="1:22" x14ac:dyDescent="0.2">
      <c r="A12" s="43">
        <v>10</v>
      </c>
      <c r="B12" s="8">
        <v>20190101029</v>
      </c>
      <c r="C12" s="5" t="s">
        <v>83</v>
      </c>
      <c r="D12" s="5" t="s">
        <v>1</v>
      </c>
      <c r="E12" s="6">
        <v>84</v>
      </c>
      <c r="F12" s="6">
        <f t="shared" si="0"/>
        <v>63</v>
      </c>
      <c r="G12" s="6">
        <v>80</v>
      </c>
      <c r="H12" s="6">
        <f t="shared" si="1"/>
        <v>20</v>
      </c>
      <c r="I12" s="6">
        <f t="shared" si="2"/>
        <v>83</v>
      </c>
      <c r="J12" s="6">
        <v>2.31</v>
      </c>
      <c r="K12" s="6">
        <f>_xlfn.XLOOKUP(J12,'YÖK AGNO Dönüşüm Çizelgesi'!A2:A313,'YÖK AGNO Dönüşüm Çizelgesi'!B2:B313,"Bulunamadı.",0,1)</f>
        <v>60.56</v>
      </c>
      <c r="L12" s="6">
        <f t="shared" si="3"/>
        <v>41.5</v>
      </c>
      <c r="M12" s="6">
        <f t="shared" si="4"/>
        <v>30.28</v>
      </c>
      <c r="N12" s="6">
        <v>0</v>
      </c>
      <c r="O12" s="6">
        <v>0</v>
      </c>
      <c r="P12" s="6">
        <v>0</v>
      </c>
      <c r="Q12" s="6">
        <v>0</v>
      </c>
      <c r="R12" s="6">
        <f t="shared" si="5"/>
        <v>71.78</v>
      </c>
      <c r="S12" s="7" t="s">
        <v>39</v>
      </c>
      <c r="T12" s="7" t="s">
        <v>41</v>
      </c>
      <c r="U12" s="7" t="s">
        <v>82</v>
      </c>
      <c r="V12" s="23" t="s">
        <v>44</v>
      </c>
    </row>
    <row r="13" spans="1:22" x14ac:dyDescent="0.2">
      <c r="A13" s="43">
        <v>11</v>
      </c>
      <c r="B13" s="8">
        <v>20190101061</v>
      </c>
      <c r="C13" s="5" t="s">
        <v>83</v>
      </c>
      <c r="D13" s="5" t="s">
        <v>1</v>
      </c>
      <c r="E13" s="6">
        <v>80</v>
      </c>
      <c r="F13" s="6">
        <f t="shared" si="0"/>
        <v>60</v>
      </c>
      <c r="G13" s="6">
        <v>72.5</v>
      </c>
      <c r="H13" s="6">
        <f t="shared" si="1"/>
        <v>18.125</v>
      </c>
      <c r="I13" s="6">
        <f t="shared" si="2"/>
        <v>78.125</v>
      </c>
      <c r="J13" s="6">
        <v>2.4900000000000002</v>
      </c>
      <c r="K13" s="6">
        <f>_xlfn.XLOOKUP(J13,'YÖK AGNO Dönüşüm Çizelgesi'!A2:A309,'YÖK AGNO Dönüşüm Çizelgesi'!B2:B309,"Bulunamadı.",0,1)</f>
        <v>64.760000000000005</v>
      </c>
      <c r="L13" s="6">
        <f t="shared" si="3"/>
        <v>39.0625</v>
      </c>
      <c r="M13" s="6">
        <f t="shared" si="4"/>
        <v>32.380000000000003</v>
      </c>
      <c r="N13" s="6">
        <v>0</v>
      </c>
      <c r="O13" s="6">
        <v>0</v>
      </c>
      <c r="P13" s="6">
        <v>0</v>
      </c>
      <c r="Q13" s="6">
        <v>0</v>
      </c>
      <c r="R13" s="6">
        <f t="shared" si="5"/>
        <v>71.442499999999995</v>
      </c>
      <c r="S13" s="7" t="s">
        <v>39</v>
      </c>
      <c r="T13" s="7" t="s">
        <v>41</v>
      </c>
      <c r="U13" s="7" t="s">
        <v>82</v>
      </c>
      <c r="V13" s="23" t="s">
        <v>44</v>
      </c>
    </row>
    <row r="14" spans="1:22" ht="13.5" thickBot="1" x14ac:dyDescent="0.25">
      <c r="A14" s="43">
        <v>12</v>
      </c>
      <c r="B14" s="14">
        <v>20170101060</v>
      </c>
      <c r="C14" s="5" t="s">
        <v>83</v>
      </c>
      <c r="D14" s="15" t="s">
        <v>1</v>
      </c>
      <c r="E14" s="16">
        <v>78</v>
      </c>
      <c r="F14" s="16">
        <f t="shared" si="0"/>
        <v>58.5</v>
      </c>
      <c r="G14" s="16">
        <v>88.75</v>
      </c>
      <c r="H14" s="16">
        <f t="shared" si="1"/>
        <v>22.1875</v>
      </c>
      <c r="I14" s="16">
        <f t="shared" si="2"/>
        <v>80.6875</v>
      </c>
      <c r="J14" s="16">
        <v>2.2599999999999998</v>
      </c>
      <c r="K14" s="16">
        <f>_xlfn.XLOOKUP(J14,'YÖK AGNO Dönüşüm Çizelgesi'!A2:A304,'YÖK AGNO Dönüşüm Çizelgesi'!B2:B304,"Bulunamadı.",0,1)</f>
        <v>59.4</v>
      </c>
      <c r="L14" s="16">
        <f t="shared" si="3"/>
        <v>40.34375</v>
      </c>
      <c r="M14" s="16">
        <f t="shared" si="4"/>
        <v>29.7</v>
      </c>
      <c r="N14" s="16">
        <v>0</v>
      </c>
      <c r="O14" s="16">
        <v>0</v>
      </c>
      <c r="P14" s="16">
        <v>0</v>
      </c>
      <c r="Q14" s="16">
        <v>0</v>
      </c>
      <c r="R14" s="16">
        <f t="shared" si="5"/>
        <v>70.043750000000003</v>
      </c>
      <c r="S14" s="17" t="s">
        <v>39</v>
      </c>
      <c r="T14" s="17" t="s">
        <v>41</v>
      </c>
      <c r="U14" s="17" t="s">
        <v>82</v>
      </c>
      <c r="V14" s="24" t="s">
        <v>44</v>
      </c>
    </row>
    <row r="15" spans="1:22" x14ac:dyDescent="0.2">
      <c r="A15" s="43">
        <v>13</v>
      </c>
      <c r="B15" s="18">
        <v>20190112001</v>
      </c>
      <c r="C15" s="19" t="s">
        <v>83</v>
      </c>
      <c r="D15" s="19" t="s">
        <v>7</v>
      </c>
      <c r="E15" s="20">
        <v>64</v>
      </c>
      <c r="F15" s="20">
        <f t="shared" si="0"/>
        <v>48</v>
      </c>
      <c r="G15" s="20">
        <v>66.25</v>
      </c>
      <c r="H15" s="20">
        <f t="shared" si="1"/>
        <v>16.5625</v>
      </c>
      <c r="I15" s="20">
        <f t="shared" si="2"/>
        <v>64.5625</v>
      </c>
      <c r="J15" s="20">
        <v>3.75</v>
      </c>
      <c r="K15" s="20">
        <f>_xlfn.XLOOKUP(J15,'YÖK AGNO Dönüşüm Çizelgesi'!A2:A314,'YÖK AGNO Dönüşüm Çizelgesi'!B2:B314,"Bulunamadı.",0,1)</f>
        <v>94.16</v>
      </c>
      <c r="L15" s="20">
        <f t="shared" si="3"/>
        <v>32.28125</v>
      </c>
      <c r="M15" s="20">
        <f t="shared" si="4"/>
        <v>47.08</v>
      </c>
      <c r="N15" s="20">
        <v>0</v>
      </c>
      <c r="O15" s="20">
        <v>0</v>
      </c>
      <c r="P15" s="20">
        <v>0</v>
      </c>
      <c r="Q15" s="20">
        <v>0</v>
      </c>
      <c r="R15" s="20">
        <f t="shared" si="5"/>
        <v>79.361249999999998</v>
      </c>
      <c r="S15" s="21" t="s">
        <v>39</v>
      </c>
      <c r="T15" s="21" t="s">
        <v>41</v>
      </c>
      <c r="U15" s="21" t="s">
        <v>81</v>
      </c>
      <c r="V15" s="22" t="s">
        <v>44</v>
      </c>
    </row>
    <row r="16" spans="1:22" ht="13.5" thickBot="1" x14ac:dyDescent="0.25">
      <c r="A16" s="43">
        <v>14</v>
      </c>
      <c r="B16" s="14">
        <v>202001012040</v>
      </c>
      <c r="C16" s="15" t="s">
        <v>83</v>
      </c>
      <c r="D16" s="15" t="s">
        <v>7</v>
      </c>
      <c r="E16" s="16">
        <v>58</v>
      </c>
      <c r="F16" s="16">
        <f t="shared" si="0"/>
        <v>43.5</v>
      </c>
      <c r="G16" s="16">
        <v>77.5</v>
      </c>
      <c r="H16" s="16">
        <f t="shared" si="1"/>
        <v>19.375</v>
      </c>
      <c r="I16" s="16">
        <f t="shared" si="2"/>
        <v>62.875</v>
      </c>
      <c r="J16" s="16">
        <v>3.34</v>
      </c>
      <c r="K16" s="16">
        <f>_xlfn.XLOOKUP(J16,'YÖK AGNO Dönüşüm Çizelgesi'!A2:A315,'YÖK AGNO Dönüşüm Çizelgesi'!B2:B315,"Bulunamadı.",0,1)</f>
        <v>84.6</v>
      </c>
      <c r="L16" s="16">
        <f t="shared" si="3"/>
        <v>31.4375</v>
      </c>
      <c r="M16" s="16">
        <f t="shared" si="4"/>
        <v>42.3</v>
      </c>
      <c r="N16" s="16">
        <v>0</v>
      </c>
      <c r="O16" s="16">
        <v>0</v>
      </c>
      <c r="P16" s="16">
        <v>0</v>
      </c>
      <c r="Q16" s="16">
        <v>0</v>
      </c>
      <c r="R16" s="16">
        <f t="shared" si="5"/>
        <v>73.737499999999997</v>
      </c>
      <c r="S16" s="17" t="s">
        <v>39</v>
      </c>
      <c r="T16" s="17" t="s">
        <v>41</v>
      </c>
      <c r="U16" s="17" t="s">
        <v>81</v>
      </c>
      <c r="V16" s="24" t="s">
        <v>44</v>
      </c>
    </row>
    <row r="17" spans="1:22" x14ac:dyDescent="0.2">
      <c r="A17" s="43">
        <v>15</v>
      </c>
      <c r="B17" s="18">
        <v>202001002010</v>
      </c>
      <c r="C17" s="19" t="s">
        <v>83</v>
      </c>
      <c r="D17" s="19" t="s">
        <v>14</v>
      </c>
      <c r="E17" s="20">
        <v>94</v>
      </c>
      <c r="F17" s="20">
        <f t="shared" si="0"/>
        <v>70.5</v>
      </c>
      <c r="G17" s="20">
        <v>92.5</v>
      </c>
      <c r="H17" s="20">
        <f t="shared" si="1"/>
        <v>23.125</v>
      </c>
      <c r="I17" s="20">
        <f t="shared" si="2"/>
        <v>93.625</v>
      </c>
      <c r="J17" s="20">
        <v>3.71</v>
      </c>
      <c r="K17" s="20">
        <f>_xlfn.XLOOKUP(J17,'YÖK AGNO Dönüşüm Çizelgesi'!A2:A317,'YÖK AGNO Dönüşüm Çizelgesi'!B2:B317,"Bulunamadı.",0,1)</f>
        <v>93.23</v>
      </c>
      <c r="L17" s="20">
        <f t="shared" si="3"/>
        <v>46.8125</v>
      </c>
      <c r="M17" s="20">
        <f t="shared" si="4"/>
        <v>46.615000000000002</v>
      </c>
      <c r="N17" s="20">
        <v>0</v>
      </c>
      <c r="O17" s="20">
        <v>0</v>
      </c>
      <c r="P17" s="20">
        <v>0</v>
      </c>
      <c r="Q17" s="20">
        <v>0</v>
      </c>
      <c r="R17" s="20">
        <f t="shared" si="5"/>
        <v>93.427500000000009</v>
      </c>
      <c r="S17" s="21" t="s">
        <v>39</v>
      </c>
      <c r="T17" s="21" t="s">
        <v>41</v>
      </c>
      <c r="U17" s="21" t="s">
        <v>81</v>
      </c>
      <c r="V17" s="22" t="s">
        <v>44</v>
      </c>
    </row>
    <row r="18" spans="1:22" x14ac:dyDescent="0.2">
      <c r="A18" s="43">
        <v>16</v>
      </c>
      <c r="B18" s="8">
        <v>20190102003</v>
      </c>
      <c r="C18" s="5" t="s">
        <v>83</v>
      </c>
      <c r="D18" s="5" t="s">
        <v>14</v>
      </c>
      <c r="E18" s="6">
        <v>92</v>
      </c>
      <c r="F18" s="6">
        <f t="shared" si="0"/>
        <v>69</v>
      </c>
      <c r="G18" s="6">
        <v>87.5</v>
      </c>
      <c r="H18" s="6">
        <f t="shared" si="1"/>
        <v>21.875</v>
      </c>
      <c r="I18" s="6">
        <f t="shared" si="2"/>
        <v>90.875</v>
      </c>
      <c r="J18" s="6">
        <v>3.15</v>
      </c>
      <c r="K18" s="6">
        <f>_xlfn.XLOOKUP(J18,'YÖK AGNO Dönüşüm Çizelgesi'!A2:A316,'YÖK AGNO Dönüşüm Çizelgesi'!B2:B316,"Bulunamadı.",0,1)</f>
        <v>80.16</v>
      </c>
      <c r="L18" s="6">
        <f t="shared" si="3"/>
        <v>45.4375</v>
      </c>
      <c r="M18" s="6">
        <f t="shared" si="4"/>
        <v>40.08</v>
      </c>
      <c r="N18" s="6">
        <v>0</v>
      </c>
      <c r="O18" s="6">
        <v>0</v>
      </c>
      <c r="P18" s="6">
        <v>0</v>
      </c>
      <c r="Q18" s="6">
        <v>0</v>
      </c>
      <c r="R18" s="6">
        <f t="shared" si="5"/>
        <v>85.517499999999998</v>
      </c>
      <c r="S18" s="7" t="s">
        <v>39</v>
      </c>
      <c r="T18" s="7" t="s">
        <v>41</v>
      </c>
      <c r="U18" s="7" t="s">
        <v>81</v>
      </c>
      <c r="V18" s="23" t="s">
        <v>44</v>
      </c>
    </row>
    <row r="19" spans="1:22" ht="13.5" thickBot="1" x14ac:dyDescent="0.25">
      <c r="A19" s="43">
        <v>17</v>
      </c>
      <c r="B19" s="14">
        <v>20190102027</v>
      </c>
      <c r="C19" s="15" t="s">
        <v>83</v>
      </c>
      <c r="D19" s="15" t="s">
        <v>14</v>
      </c>
      <c r="E19" s="16">
        <v>70</v>
      </c>
      <c r="F19" s="16">
        <f t="shared" si="0"/>
        <v>52.5</v>
      </c>
      <c r="G19" s="16">
        <v>82.5</v>
      </c>
      <c r="H19" s="16">
        <f t="shared" si="1"/>
        <v>20.625</v>
      </c>
      <c r="I19" s="16">
        <f t="shared" si="2"/>
        <v>73.125</v>
      </c>
      <c r="J19" s="16">
        <v>3.19</v>
      </c>
      <c r="K19" s="16">
        <f>_xlfn.XLOOKUP(J19,'YÖK AGNO Dönüşüm Çizelgesi'!A2:A318,'YÖK AGNO Dönüşüm Çizelgesi'!B2:B318,"Bulunamadı.",0,1)</f>
        <v>81.099999999999994</v>
      </c>
      <c r="L19" s="16">
        <f t="shared" si="3"/>
        <v>36.5625</v>
      </c>
      <c r="M19" s="16">
        <f t="shared" si="4"/>
        <v>40.549999999999997</v>
      </c>
      <c r="N19" s="16">
        <v>0</v>
      </c>
      <c r="O19" s="16">
        <v>0</v>
      </c>
      <c r="P19" s="16">
        <v>0</v>
      </c>
      <c r="Q19" s="16">
        <v>0</v>
      </c>
      <c r="R19" s="16">
        <f t="shared" si="5"/>
        <v>77.112499999999997</v>
      </c>
      <c r="S19" s="17" t="s">
        <v>39</v>
      </c>
      <c r="T19" s="17" t="s">
        <v>41</v>
      </c>
      <c r="U19" s="17" t="s">
        <v>82</v>
      </c>
      <c r="V19" s="24" t="s">
        <v>44</v>
      </c>
    </row>
    <row r="20" spans="1:22" x14ac:dyDescent="0.2">
      <c r="A20" s="43">
        <v>18</v>
      </c>
      <c r="B20" s="18">
        <v>20190501009</v>
      </c>
      <c r="C20" s="19" t="s">
        <v>84</v>
      </c>
      <c r="D20" s="19" t="s">
        <v>11</v>
      </c>
      <c r="E20" s="20">
        <v>76</v>
      </c>
      <c r="F20" s="20">
        <f t="shared" si="0"/>
        <v>57</v>
      </c>
      <c r="G20" s="20">
        <v>82.5</v>
      </c>
      <c r="H20" s="20">
        <f t="shared" si="1"/>
        <v>20.625</v>
      </c>
      <c r="I20" s="20">
        <f t="shared" si="2"/>
        <v>77.625</v>
      </c>
      <c r="J20" s="20">
        <v>3.03</v>
      </c>
      <c r="K20" s="20">
        <f>_xlfn.XLOOKUP(J20,'YÖK AGNO Dönüşüm Çizelgesi'!A2:A319,'YÖK AGNO Dönüşüm Çizelgesi'!B2:B319,"Bulunamadı.",0,1)</f>
        <v>77.36</v>
      </c>
      <c r="L20" s="20">
        <f t="shared" si="3"/>
        <v>38.8125</v>
      </c>
      <c r="M20" s="20">
        <f t="shared" si="4"/>
        <v>38.68</v>
      </c>
      <c r="N20" s="20">
        <v>0</v>
      </c>
      <c r="O20" s="20">
        <v>0</v>
      </c>
      <c r="P20" s="20">
        <v>0</v>
      </c>
      <c r="Q20" s="20">
        <v>0</v>
      </c>
      <c r="R20" s="20">
        <f t="shared" si="5"/>
        <v>77.492500000000007</v>
      </c>
      <c r="S20" s="21" t="s">
        <v>39</v>
      </c>
      <c r="T20" s="21" t="s">
        <v>41</v>
      </c>
      <c r="U20" s="21" t="s">
        <v>81</v>
      </c>
      <c r="V20" s="22" t="s">
        <v>44</v>
      </c>
    </row>
    <row r="21" spans="1:22" x14ac:dyDescent="0.2">
      <c r="A21" s="43">
        <v>19</v>
      </c>
      <c r="B21" s="8">
        <v>20190501051</v>
      </c>
      <c r="C21" s="5" t="s">
        <v>84</v>
      </c>
      <c r="D21" s="5" t="s">
        <v>11</v>
      </c>
      <c r="E21" s="6">
        <v>62</v>
      </c>
      <c r="F21" s="6">
        <f t="shared" si="0"/>
        <v>46.5</v>
      </c>
      <c r="G21" s="6">
        <v>85</v>
      </c>
      <c r="H21" s="6">
        <f t="shared" si="1"/>
        <v>21.25</v>
      </c>
      <c r="I21" s="6">
        <f t="shared" si="2"/>
        <v>67.75</v>
      </c>
      <c r="J21" s="6">
        <v>2.66</v>
      </c>
      <c r="K21" s="6">
        <f>_xlfn.XLOOKUP(J21,'YÖK AGNO Dönüşüm Çizelgesi'!A2:A322,'YÖK AGNO Dönüşüm Çizelgesi'!B2:B322,"Bulunamadı.",0,1)</f>
        <v>68.73</v>
      </c>
      <c r="L21" s="6">
        <f t="shared" si="3"/>
        <v>33.875</v>
      </c>
      <c r="M21" s="6">
        <f t="shared" si="4"/>
        <v>34.365000000000002</v>
      </c>
      <c r="N21" s="6">
        <v>0</v>
      </c>
      <c r="O21" s="6">
        <v>0</v>
      </c>
      <c r="P21" s="6">
        <v>0</v>
      </c>
      <c r="Q21" s="6">
        <v>0</v>
      </c>
      <c r="R21" s="6">
        <f t="shared" si="5"/>
        <v>68.240000000000009</v>
      </c>
      <c r="S21" s="7" t="s">
        <v>39</v>
      </c>
      <c r="T21" s="7" t="s">
        <v>41</v>
      </c>
      <c r="U21" s="7" t="s">
        <v>81</v>
      </c>
      <c r="V21" s="23" t="s">
        <v>44</v>
      </c>
    </row>
    <row r="22" spans="1:22" x14ac:dyDescent="0.2">
      <c r="A22" s="43">
        <v>20</v>
      </c>
      <c r="B22" s="8">
        <v>20190501760</v>
      </c>
      <c r="C22" s="5" t="s">
        <v>84</v>
      </c>
      <c r="D22" s="5" t="s">
        <v>11</v>
      </c>
      <c r="E22" s="6">
        <v>50</v>
      </c>
      <c r="F22" s="6">
        <f t="shared" si="0"/>
        <v>37.5</v>
      </c>
      <c r="G22" s="6">
        <v>72.5</v>
      </c>
      <c r="H22" s="6">
        <f t="shared" si="1"/>
        <v>18.125</v>
      </c>
      <c r="I22" s="6">
        <f t="shared" si="2"/>
        <v>55.625</v>
      </c>
      <c r="J22" s="6">
        <v>2.56</v>
      </c>
      <c r="K22" s="6">
        <f>_xlfn.XLOOKUP(J22,'YÖK AGNO Dönüşüm Çizelgesi'!A2:A321,'YÖK AGNO Dönüşüm Çizelgesi'!B2:B321,"Bulunamadı.",0,1)</f>
        <v>66.400000000000006</v>
      </c>
      <c r="L22" s="6">
        <f t="shared" si="3"/>
        <v>27.8125</v>
      </c>
      <c r="M22" s="6">
        <f t="shared" si="4"/>
        <v>33.200000000000003</v>
      </c>
      <c r="N22" s="6">
        <v>0</v>
      </c>
      <c r="O22" s="6">
        <v>0</v>
      </c>
      <c r="P22" s="6">
        <v>0</v>
      </c>
      <c r="Q22" s="6">
        <v>0</v>
      </c>
      <c r="R22" s="6">
        <f t="shared" si="5"/>
        <v>61.012500000000003</v>
      </c>
      <c r="S22" s="7" t="s">
        <v>39</v>
      </c>
      <c r="T22" s="7" t="s">
        <v>41</v>
      </c>
      <c r="U22" s="7" t="s">
        <v>82</v>
      </c>
      <c r="V22" s="23" t="s">
        <v>44</v>
      </c>
    </row>
    <row r="23" spans="1:22" ht="13.5" thickBot="1" x14ac:dyDescent="0.25">
      <c r="A23" s="43">
        <v>21</v>
      </c>
      <c r="B23" s="14">
        <v>20190501040</v>
      </c>
      <c r="C23" s="15" t="s">
        <v>84</v>
      </c>
      <c r="D23" s="15" t="s">
        <v>11</v>
      </c>
      <c r="E23" s="16">
        <v>50</v>
      </c>
      <c r="F23" s="16">
        <f t="shared" si="0"/>
        <v>37.5</v>
      </c>
      <c r="G23" s="16">
        <v>50</v>
      </c>
      <c r="H23" s="16">
        <f t="shared" si="1"/>
        <v>12.5</v>
      </c>
      <c r="I23" s="16">
        <f t="shared" si="2"/>
        <v>50</v>
      </c>
      <c r="J23" s="16">
        <v>2.67</v>
      </c>
      <c r="K23" s="16">
        <f>_xlfn.XLOOKUP(J23,'YÖK AGNO Dönüşüm Çizelgesi'!A2:A320,'YÖK AGNO Dönüşüm Çizelgesi'!B2:B320,"Bulunamadı.",0,1)</f>
        <v>68.959999999999994</v>
      </c>
      <c r="L23" s="16">
        <f t="shared" si="3"/>
        <v>25</v>
      </c>
      <c r="M23" s="16">
        <f t="shared" si="4"/>
        <v>34.479999999999997</v>
      </c>
      <c r="N23" s="16">
        <v>0</v>
      </c>
      <c r="O23" s="16">
        <v>0</v>
      </c>
      <c r="P23" s="16">
        <v>0</v>
      </c>
      <c r="Q23" s="16">
        <v>0</v>
      </c>
      <c r="R23" s="16">
        <f t="shared" si="5"/>
        <v>59.48</v>
      </c>
      <c r="S23" s="17" t="s">
        <v>39</v>
      </c>
      <c r="T23" s="17" t="s">
        <v>41</v>
      </c>
      <c r="U23" s="17" t="s">
        <v>82</v>
      </c>
      <c r="V23" s="24" t="s">
        <v>44</v>
      </c>
    </row>
    <row r="24" spans="1:22" x14ac:dyDescent="0.2">
      <c r="A24" s="43">
        <v>22</v>
      </c>
      <c r="B24" s="18">
        <v>20190211030</v>
      </c>
      <c r="C24" s="19" t="s">
        <v>85</v>
      </c>
      <c r="D24" s="19" t="s">
        <v>12</v>
      </c>
      <c r="E24" s="20">
        <v>66</v>
      </c>
      <c r="F24" s="20">
        <f t="shared" si="0"/>
        <v>49.5</v>
      </c>
      <c r="G24" s="20">
        <v>65</v>
      </c>
      <c r="H24" s="20">
        <f t="shared" si="1"/>
        <v>16.25</v>
      </c>
      <c r="I24" s="20">
        <f t="shared" si="2"/>
        <v>65.75</v>
      </c>
      <c r="J24" s="20">
        <v>2.7</v>
      </c>
      <c r="K24" s="20">
        <f>_xlfn.XLOOKUP(J24,'YÖK AGNO Dönüşüm Çizelgesi'!A2:A324,'YÖK AGNO Dönüşüm Çizelgesi'!B2:B324,"Bulunamadı.",0,1)</f>
        <v>69.66</v>
      </c>
      <c r="L24" s="20">
        <f t="shared" si="3"/>
        <v>32.875</v>
      </c>
      <c r="M24" s="20">
        <f t="shared" si="4"/>
        <v>34.83</v>
      </c>
      <c r="N24" s="20">
        <v>0</v>
      </c>
      <c r="O24" s="20">
        <v>0</v>
      </c>
      <c r="P24" s="20">
        <v>0</v>
      </c>
      <c r="Q24" s="20">
        <v>0</v>
      </c>
      <c r="R24" s="20">
        <f t="shared" si="5"/>
        <v>67.704999999999998</v>
      </c>
      <c r="S24" s="21" t="s">
        <v>39</v>
      </c>
      <c r="T24" s="21" t="s">
        <v>41</v>
      </c>
      <c r="U24" s="21" t="s">
        <v>81</v>
      </c>
      <c r="V24" s="22" t="s">
        <v>44</v>
      </c>
    </row>
    <row r="25" spans="1:22" ht="13.5" thickBot="1" x14ac:dyDescent="0.25">
      <c r="A25" s="43">
        <v>23</v>
      </c>
      <c r="B25" s="14">
        <v>202102011023</v>
      </c>
      <c r="C25" s="15" t="s">
        <v>85</v>
      </c>
      <c r="D25" s="15" t="s">
        <v>12</v>
      </c>
      <c r="E25" s="16">
        <v>54</v>
      </c>
      <c r="F25" s="16">
        <f t="shared" si="0"/>
        <v>40.5</v>
      </c>
      <c r="G25" s="16">
        <v>72.75</v>
      </c>
      <c r="H25" s="16">
        <f t="shared" si="1"/>
        <v>18.1875</v>
      </c>
      <c r="I25" s="16">
        <f t="shared" si="2"/>
        <v>58.6875</v>
      </c>
      <c r="J25" s="16">
        <v>2.4500000000000002</v>
      </c>
      <c r="K25" s="16">
        <f>_xlfn.XLOOKUP(J25,'YÖK AGNO Dönüşüm Çizelgesi'!A2:A323,'YÖK AGNO Dönüşüm Çizelgesi'!B2:B323,"Bulunamadı.",0,1)</f>
        <v>63.83</v>
      </c>
      <c r="L25" s="16">
        <f t="shared" si="3"/>
        <v>29.34375</v>
      </c>
      <c r="M25" s="16">
        <f t="shared" si="4"/>
        <v>31.914999999999999</v>
      </c>
      <c r="N25" s="16">
        <v>0</v>
      </c>
      <c r="O25" s="16">
        <v>0</v>
      </c>
      <c r="P25" s="16">
        <v>0</v>
      </c>
      <c r="Q25" s="16">
        <v>0</v>
      </c>
      <c r="R25" s="16">
        <f t="shared" si="5"/>
        <v>61.258749999999999</v>
      </c>
      <c r="S25" s="17" t="s">
        <v>39</v>
      </c>
      <c r="T25" s="17" t="s">
        <v>41</v>
      </c>
      <c r="U25" s="17" t="s">
        <v>81</v>
      </c>
      <c r="V25" s="24" t="s">
        <v>44</v>
      </c>
    </row>
    <row r="26" spans="1:22" x14ac:dyDescent="0.2">
      <c r="A26" s="43">
        <v>24</v>
      </c>
      <c r="B26" s="18">
        <v>20190203033</v>
      </c>
      <c r="C26" s="19" t="s">
        <v>85</v>
      </c>
      <c r="D26" s="19" t="s">
        <v>3</v>
      </c>
      <c r="E26" s="20">
        <v>88</v>
      </c>
      <c r="F26" s="20">
        <f t="shared" si="0"/>
        <v>66</v>
      </c>
      <c r="G26" s="20">
        <v>100</v>
      </c>
      <c r="H26" s="20">
        <f t="shared" si="1"/>
        <v>25</v>
      </c>
      <c r="I26" s="20">
        <f t="shared" si="2"/>
        <v>91</v>
      </c>
      <c r="J26" s="20">
        <v>3.35</v>
      </c>
      <c r="K26" s="20">
        <f>_xlfn.XLOOKUP(J26,'YÖK AGNO Dönüşüm Çizelgesi'!A2:A325,'YÖK AGNO Dönüşüm Çizelgesi'!B2:B325,"Bulunamadı.",0,1)</f>
        <v>84.83</v>
      </c>
      <c r="L26" s="20">
        <f t="shared" si="3"/>
        <v>45.5</v>
      </c>
      <c r="M26" s="20">
        <f t="shared" si="4"/>
        <v>42.414999999999999</v>
      </c>
      <c r="N26" s="20">
        <v>0</v>
      </c>
      <c r="O26" s="20">
        <v>0</v>
      </c>
      <c r="P26" s="20">
        <v>0</v>
      </c>
      <c r="Q26" s="20">
        <v>0</v>
      </c>
      <c r="R26" s="20">
        <f t="shared" si="5"/>
        <v>87.914999999999992</v>
      </c>
      <c r="S26" s="21" t="s">
        <v>39</v>
      </c>
      <c r="T26" s="21" t="s">
        <v>41</v>
      </c>
      <c r="U26" s="21" t="s">
        <v>81</v>
      </c>
      <c r="V26" s="22" t="s">
        <v>44</v>
      </c>
    </row>
    <row r="27" spans="1:22" ht="13.5" thickBot="1" x14ac:dyDescent="0.25">
      <c r="A27" s="43">
        <v>25</v>
      </c>
      <c r="B27" s="14">
        <v>202002003049</v>
      </c>
      <c r="C27" s="15" t="s">
        <v>85</v>
      </c>
      <c r="D27" s="15" t="s">
        <v>3</v>
      </c>
      <c r="E27" s="16">
        <v>94</v>
      </c>
      <c r="F27" s="16">
        <f t="shared" si="0"/>
        <v>70.5</v>
      </c>
      <c r="G27" s="16">
        <v>100</v>
      </c>
      <c r="H27" s="16">
        <f t="shared" si="1"/>
        <v>25</v>
      </c>
      <c r="I27" s="16">
        <f t="shared" si="2"/>
        <v>95.5</v>
      </c>
      <c r="J27" s="16">
        <v>2.5299999999999998</v>
      </c>
      <c r="K27" s="16">
        <f>_xlfn.XLOOKUP(J27,'YÖK AGNO Dönüşüm Çizelgesi'!A2:A326,'YÖK AGNO Dönüşüm Çizelgesi'!B2:B326,"Bulunamadı.",0,1)</f>
        <v>65.7</v>
      </c>
      <c r="L27" s="16">
        <f t="shared" si="3"/>
        <v>47.75</v>
      </c>
      <c r="M27" s="16">
        <f t="shared" si="4"/>
        <v>32.85</v>
      </c>
      <c r="N27" s="16">
        <v>0</v>
      </c>
      <c r="O27" s="16">
        <v>0</v>
      </c>
      <c r="P27" s="16">
        <v>0</v>
      </c>
      <c r="Q27" s="16">
        <v>0</v>
      </c>
      <c r="R27" s="16">
        <f t="shared" si="5"/>
        <v>80.599999999999994</v>
      </c>
      <c r="S27" s="17" t="s">
        <v>39</v>
      </c>
      <c r="T27" s="17" t="s">
        <v>41</v>
      </c>
      <c r="U27" s="17" t="s">
        <v>81</v>
      </c>
      <c r="V27" s="24" t="s">
        <v>44</v>
      </c>
    </row>
    <row r="28" spans="1:22" x14ac:dyDescent="0.2">
      <c r="A28" s="43">
        <v>26</v>
      </c>
      <c r="B28" s="18">
        <v>20180207022</v>
      </c>
      <c r="C28" s="19" t="s">
        <v>85</v>
      </c>
      <c r="D28" s="19" t="s">
        <v>10</v>
      </c>
      <c r="E28" s="20">
        <v>86</v>
      </c>
      <c r="F28" s="20">
        <f t="shared" si="0"/>
        <v>64.5</v>
      </c>
      <c r="G28" s="20">
        <v>90</v>
      </c>
      <c r="H28" s="20">
        <f t="shared" si="1"/>
        <v>22.5</v>
      </c>
      <c r="I28" s="20">
        <f t="shared" si="2"/>
        <v>87</v>
      </c>
      <c r="J28" s="20">
        <v>3.14</v>
      </c>
      <c r="K28" s="20">
        <f>_xlfn.XLOOKUP(J28,'YÖK AGNO Dönüşüm Çizelgesi'!A2:A329,'YÖK AGNO Dönüşüm Çizelgesi'!B2:B329,"Bulunamadı.",0,1)</f>
        <v>79.930000000000007</v>
      </c>
      <c r="L28" s="20">
        <f t="shared" si="3"/>
        <v>43.5</v>
      </c>
      <c r="M28" s="20">
        <f t="shared" si="4"/>
        <v>39.965000000000003</v>
      </c>
      <c r="N28" s="20">
        <v>0</v>
      </c>
      <c r="O28" s="20">
        <v>0</v>
      </c>
      <c r="P28" s="20">
        <v>0</v>
      </c>
      <c r="Q28" s="20">
        <v>0</v>
      </c>
      <c r="R28" s="20">
        <f t="shared" si="5"/>
        <v>83.465000000000003</v>
      </c>
      <c r="S28" s="21" t="s">
        <v>39</v>
      </c>
      <c r="T28" s="21" t="s">
        <v>41</v>
      </c>
      <c r="U28" s="21" t="s">
        <v>81</v>
      </c>
      <c r="V28" s="22" t="s">
        <v>44</v>
      </c>
    </row>
    <row r="29" spans="1:22" x14ac:dyDescent="0.2">
      <c r="A29" s="43">
        <v>27</v>
      </c>
      <c r="B29" s="8">
        <v>20180207015</v>
      </c>
      <c r="C29" s="5" t="s">
        <v>85</v>
      </c>
      <c r="D29" s="5" t="s">
        <v>10</v>
      </c>
      <c r="E29" s="6">
        <v>78</v>
      </c>
      <c r="F29" s="6">
        <f t="shared" si="0"/>
        <v>58.5</v>
      </c>
      <c r="G29" s="6">
        <v>92.5</v>
      </c>
      <c r="H29" s="6">
        <f t="shared" si="1"/>
        <v>23.125</v>
      </c>
      <c r="I29" s="6">
        <f t="shared" si="2"/>
        <v>81.625</v>
      </c>
      <c r="J29" s="6">
        <v>2.44</v>
      </c>
      <c r="K29" s="6">
        <f>_xlfn.XLOOKUP(J29,'YÖK AGNO Dönüşüm Çizelgesi'!A2:A328,'YÖK AGNO Dönüşüm Çizelgesi'!B2:B328,"Bulunamadı.",0,1)</f>
        <v>63.6</v>
      </c>
      <c r="L29" s="6">
        <f t="shared" si="3"/>
        <v>40.8125</v>
      </c>
      <c r="M29" s="6">
        <f t="shared" si="4"/>
        <v>31.8</v>
      </c>
      <c r="N29" s="6">
        <v>0</v>
      </c>
      <c r="O29" s="6">
        <v>0</v>
      </c>
      <c r="P29" s="6">
        <v>0</v>
      </c>
      <c r="Q29" s="6">
        <v>0</v>
      </c>
      <c r="R29" s="6">
        <f t="shared" si="5"/>
        <v>72.612499999999997</v>
      </c>
      <c r="S29" s="7" t="s">
        <v>39</v>
      </c>
      <c r="T29" s="7" t="s">
        <v>41</v>
      </c>
      <c r="U29" s="7" t="s">
        <v>81</v>
      </c>
      <c r="V29" s="23" t="s">
        <v>44</v>
      </c>
    </row>
    <row r="30" spans="1:22" x14ac:dyDescent="0.2">
      <c r="A30" s="43">
        <v>28</v>
      </c>
      <c r="B30" s="8">
        <v>20180207014</v>
      </c>
      <c r="C30" s="5" t="s">
        <v>85</v>
      </c>
      <c r="D30" s="5" t="s">
        <v>10</v>
      </c>
      <c r="E30" s="6">
        <v>82</v>
      </c>
      <c r="F30" s="6">
        <f t="shared" si="0"/>
        <v>61.5</v>
      </c>
      <c r="G30" s="6">
        <v>88.75</v>
      </c>
      <c r="H30" s="6">
        <f t="shared" si="1"/>
        <v>22.1875</v>
      </c>
      <c r="I30" s="6">
        <f t="shared" si="2"/>
        <v>83.6875</v>
      </c>
      <c r="J30" s="6">
        <v>2.33</v>
      </c>
      <c r="K30" s="6">
        <f>_xlfn.XLOOKUP(J30,'YÖK AGNO Dönüşüm Çizelgesi'!A2:A330,'YÖK AGNO Dönüşüm Çizelgesi'!B2:B330,"Bulunamadı.",0,1)</f>
        <v>61.03</v>
      </c>
      <c r="L30" s="6">
        <f t="shared" si="3"/>
        <v>41.84375</v>
      </c>
      <c r="M30" s="6">
        <f t="shared" si="4"/>
        <v>30.515000000000001</v>
      </c>
      <c r="N30" s="6">
        <v>0</v>
      </c>
      <c r="O30" s="6">
        <v>0</v>
      </c>
      <c r="P30" s="6">
        <v>0</v>
      </c>
      <c r="Q30" s="6">
        <v>0</v>
      </c>
      <c r="R30" s="6">
        <f t="shared" si="5"/>
        <v>72.358750000000001</v>
      </c>
      <c r="S30" s="7" t="s">
        <v>39</v>
      </c>
      <c r="T30" s="7" t="s">
        <v>41</v>
      </c>
      <c r="U30" s="7" t="s">
        <v>82</v>
      </c>
      <c r="V30" s="23" t="s">
        <v>44</v>
      </c>
    </row>
    <row r="31" spans="1:22" ht="13.5" thickBot="1" x14ac:dyDescent="0.25">
      <c r="A31" s="43">
        <v>29</v>
      </c>
      <c r="B31" s="14">
        <v>20180207013</v>
      </c>
      <c r="C31" s="15" t="s">
        <v>85</v>
      </c>
      <c r="D31" s="15" t="s">
        <v>10</v>
      </c>
      <c r="E31" s="16">
        <v>62</v>
      </c>
      <c r="F31" s="16">
        <f t="shared" si="0"/>
        <v>46.5</v>
      </c>
      <c r="G31" s="16">
        <v>68.75</v>
      </c>
      <c r="H31" s="16">
        <f t="shared" si="1"/>
        <v>17.1875</v>
      </c>
      <c r="I31" s="16">
        <f t="shared" si="2"/>
        <v>63.6875</v>
      </c>
      <c r="J31" s="16">
        <v>2.69</v>
      </c>
      <c r="K31" s="16">
        <f>_xlfn.XLOOKUP(J31,'YÖK AGNO Dönüşüm Çizelgesi'!A2:A327,'YÖK AGNO Dönüşüm Çizelgesi'!B2:B327,"Bulunamadı.",0,1)</f>
        <v>69.430000000000007</v>
      </c>
      <c r="L31" s="16">
        <f t="shared" si="3"/>
        <v>31.84375</v>
      </c>
      <c r="M31" s="16">
        <f t="shared" si="4"/>
        <v>34.715000000000003</v>
      </c>
      <c r="N31" s="16">
        <v>0</v>
      </c>
      <c r="O31" s="16">
        <v>0</v>
      </c>
      <c r="P31" s="16">
        <v>0</v>
      </c>
      <c r="Q31" s="16">
        <v>0</v>
      </c>
      <c r="R31" s="16">
        <f t="shared" si="5"/>
        <v>66.558750000000003</v>
      </c>
      <c r="S31" s="17" t="s">
        <v>39</v>
      </c>
      <c r="T31" s="17" t="s">
        <v>41</v>
      </c>
      <c r="U31" s="17" t="s">
        <v>82</v>
      </c>
      <c r="V31" s="24" t="s">
        <v>44</v>
      </c>
    </row>
    <row r="32" spans="1:22" x14ac:dyDescent="0.2">
      <c r="A32" s="43">
        <v>30</v>
      </c>
      <c r="B32" s="18">
        <v>202003001112</v>
      </c>
      <c r="C32" s="19" t="s">
        <v>86</v>
      </c>
      <c r="D32" s="19" t="s">
        <v>2</v>
      </c>
      <c r="E32" s="20">
        <v>84</v>
      </c>
      <c r="F32" s="20">
        <f t="shared" si="0"/>
        <v>63</v>
      </c>
      <c r="G32" s="20">
        <v>77.5</v>
      </c>
      <c r="H32" s="20">
        <f t="shared" si="1"/>
        <v>19.375</v>
      </c>
      <c r="I32" s="20">
        <f t="shared" si="2"/>
        <v>82.375</v>
      </c>
      <c r="J32" s="20">
        <v>3.47</v>
      </c>
      <c r="K32" s="20">
        <f>_xlfn.XLOOKUP(J32,'YÖK AGNO Dönüşüm Çizelgesi'!A2:A332,'YÖK AGNO Dönüşüm Çizelgesi'!B2:B332,"Bulunamadı.",0,1)</f>
        <v>87.63</v>
      </c>
      <c r="L32" s="20">
        <f t="shared" si="3"/>
        <v>41.1875</v>
      </c>
      <c r="M32" s="20">
        <f t="shared" si="4"/>
        <v>43.814999999999998</v>
      </c>
      <c r="N32" s="20">
        <v>0</v>
      </c>
      <c r="O32" s="20">
        <v>0</v>
      </c>
      <c r="P32" s="20">
        <v>0</v>
      </c>
      <c r="Q32" s="20">
        <v>0</v>
      </c>
      <c r="R32" s="20">
        <f t="shared" si="5"/>
        <v>85.002499999999998</v>
      </c>
      <c r="S32" s="21" t="s">
        <v>39</v>
      </c>
      <c r="T32" s="21" t="s">
        <v>41</v>
      </c>
      <c r="U32" s="21" t="s">
        <v>81</v>
      </c>
      <c r="V32" s="22" t="s">
        <v>44</v>
      </c>
    </row>
    <row r="33" spans="1:22" x14ac:dyDescent="0.2">
      <c r="A33" s="43">
        <v>31</v>
      </c>
      <c r="B33" s="8">
        <v>20180301023</v>
      </c>
      <c r="C33" s="5" t="s">
        <v>86</v>
      </c>
      <c r="D33" s="5" t="s">
        <v>2</v>
      </c>
      <c r="E33" s="6">
        <v>80</v>
      </c>
      <c r="F33" s="6">
        <f t="shared" si="0"/>
        <v>60</v>
      </c>
      <c r="G33" s="6">
        <v>87.5</v>
      </c>
      <c r="H33" s="6">
        <f t="shared" si="1"/>
        <v>21.875</v>
      </c>
      <c r="I33" s="6">
        <f t="shared" si="2"/>
        <v>81.875</v>
      </c>
      <c r="J33" s="6">
        <v>3.36</v>
      </c>
      <c r="K33" s="6">
        <f>_xlfn.XLOOKUP(J33,'YÖK AGNO Dönüşüm Çizelgesi'!A2:A331,'YÖK AGNO Dönüşüm Çizelgesi'!B2:B331,"Bulunamadı.",0,1)</f>
        <v>85.06</v>
      </c>
      <c r="L33" s="6">
        <f t="shared" si="3"/>
        <v>40.9375</v>
      </c>
      <c r="M33" s="6">
        <f t="shared" si="4"/>
        <v>42.53</v>
      </c>
      <c r="N33" s="6">
        <v>0</v>
      </c>
      <c r="O33" s="6">
        <v>0</v>
      </c>
      <c r="P33" s="6">
        <v>0</v>
      </c>
      <c r="Q33" s="6">
        <v>0</v>
      </c>
      <c r="R33" s="6">
        <f t="shared" si="5"/>
        <v>83.467500000000001</v>
      </c>
      <c r="S33" s="7" t="s">
        <v>39</v>
      </c>
      <c r="T33" s="7" t="s">
        <v>41</v>
      </c>
      <c r="U33" s="7" t="s">
        <v>81</v>
      </c>
      <c r="V33" s="23" t="s">
        <v>44</v>
      </c>
    </row>
    <row r="34" spans="1:22" x14ac:dyDescent="0.2">
      <c r="A34" s="43">
        <v>32</v>
      </c>
      <c r="B34" s="8">
        <v>20190301523</v>
      </c>
      <c r="C34" s="5" t="s">
        <v>86</v>
      </c>
      <c r="D34" s="5" t="s">
        <v>2</v>
      </c>
      <c r="E34" s="6">
        <v>96</v>
      </c>
      <c r="F34" s="6">
        <f t="shared" si="0"/>
        <v>72</v>
      </c>
      <c r="G34" s="6">
        <v>100</v>
      </c>
      <c r="H34" s="6">
        <f t="shared" si="1"/>
        <v>25</v>
      </c>
      <c r="I34" s="6">
        <f t="shared" si="2"/>
        <v>97</v>
      </c>
      <c r="J34" s="6">
        <v>2.68</v>
      </c>
      <c r="K34" s="6">
        <f>_xlfn.XLOOKUP(J34,'YÖK AGNO Dönüşüm Çizelgesi'!A2:A336,'YÖK AGNO Dönüşüm Çizelgesi'!B2:B336,"Bulunamadı.",0,1)</f>
        <v>69.2</v>
      </c>
      <c r="L34" s="6">
        <f t="shared" si="3"/>
        <v>48.5</v>
      </c>
      <c r="M34" s="6">
        <f t="shared" si="4"/>
        <v>34.6</v>
      </c>
      <c r="N34" s="6">
        <v>0</v>
      </c>
      <c r="O34" s="6">
        <v>0</v>
      </c>
      <c r="P34" s="6">
        <v>0</v>
      </c>
      <c r="Q34" s="6">
        <v>0</v>
      </c>
      <c r="R34" s="6">
        <f t="shared" si="5"/>
        <v>83.1</v>
      </c>
      <c r="S34" s="7" t="s">
        <v>39</v>
      </c>
      <c r="T34" s="7" t="s">
        <v>41</v>
      </c>
      <c r="U34" s="7" t="s">
        <v>82</v>
      </c>
      <c r="V34" s="23" t="s">
        <v>44</v>
      </c>
    </row>
    <row r="35" spans="1:22" x14ac:dyDescent="0.2">
      <c r="A35" s="43">
        <v>33</v>
      </c>
      <c r="B35" s="8">
        <v>20190301007</v>
      </c>
      <c r="C35" s="5" t="s">
        <v>86</v>
      </c>
      <c r="D35" s="5" t="s">
        <v>2</v>
      </c>
      <c r="E35" s="6">
        <v>80</v>
      </c>
      <c r="F35" s="6">
        <f t="shared" si="0"/>
        <v>60</v>
      </c>
      <c r="G35" s="6">
        <v>83.75</v>
      </c>
      <c r="H35" s="6">
        <f t="shared" si="1"/>
        <v>20.9375</v>
      </c>
      <c r="I35" s="6">
        <f t="shared" si="2"/>
        <v>80.9375</v>
      </c>
      <c r="J35" s="6">
        <v>3.19</v>
      </c>
      <c r="K35" s="6">
        <f>_xlfn.XLOOKUP(J35,'YÖK AGNO Dönüşüm Çizelgesi'!A2:A340,'YÖK AGNO Dönüşüm Çizelgesi'!B2:B340,"Bulunamadı.",0,1)</f>
        <v>81.099999999999994</v>
      </c>
      <c r="L35" s="6">
        <f t="shared" si="3"/>
        <v>40.46875</v>
      </c>
      <c r="M35" s="6">
        <f t="shared" si="4"/>
        <v>40.549999999999997</v>
      </c>
      <c r="N35" s="6">
        <v>0</v>
      </c>
      <c r="O35" s="6">
        <v>0</v>
      </c>
      <c r="P35" s="6">
        <v>0</v>
      </c>
      <c r="Q35" s="6">
        <v>0</v>
      </c>
      <c r="R35" s="6">
        <f t="shared" si="5"/>
        <v>81.018749999999997</v>
      </c>
      <c r="S35" s="7" t="s">
        <v>39</v>
      </c>
      <c r="T35" s="7" t="s">
        <v>41</v>
      </c>
      <c r="U35" s="7" t="s">
        <v>82</v>
      </c>
      <c r="V35" s="23" t="s">
        <v>44</v>
      </c>
    </row>
    <row r="36" spans="1:22" x14ac:dyDescent="0.2">
      <c r="A36" s="43">
        <v>34</v>
      </c>
      <c r="B36" s="8">
        <v>20190301009</v>
      </c>
      <c r="C36" s="5" t="s">
        <v>86</v>
      </c>
      <c r="D36" s="5" t="s">
        <v>2</v>
      </c>
      <c r="E36" s="6">
        <v>80</v>
      </c>
      <c r="F36" s="6">
        <f t="shared" si="0"/>
        <v>60</v>
      </c>
      <c r="G36" s="6">
        <v>87.5</v>
      </c>
      <c r="H36" s="6">
        <f t="shared" si="1"/>
        <v>21.875</v>
      </c>
      <c r="I36" s="6">
        <f t="shared" si="2"/>
        <v>81.875</v>
      </c>
      <c r="J36" s="6">
        <v>2.99</v>
      </c>
      <c r="K36" s="6">
        <f>_xlfn.XLOOKUP(J36,'YÖK AGNO Dönüşüm Çizelgesi'!A2:A343,'YÖK AGNO Dönüşüm Çizelgesi'!B2:B343,"Bulunamadı.",0,1)</f>
        <v>76.430000000000007</v>
      </c>
      <c r="L36" s="6">
        <f t="shared" si="3"/>
        <v>40.9375</v>
      </c>
      <c r="M36" s="6">
        <f t="shared" si="4"/>
        <v>38.215000000000003</v>
      </c>
      <c r="N36" s="6">
        <v>0</v>
      </c>
      <c r="O36" s="6">
        <v>0</v>
      </c>
      <c r="P36" s="6">
        <v>0</v>
      </c>
      <c r="Q36" s="6">
        <v>0</v>
      </c>
      <c r="R36" s="6">
        <f t="shared" si="5"/>
        <v>79.152500000000003</v>
      </c>
      <c r="S36" s="7" t="s">
        <v>39</v>
      </c>
      <c r="T36" s="7" t="s">
        <v>41</v>
      </c>
      <c r="U36" s="7" t="s">
        <v>82</v>
      </c>
      <c r="V36" s="23" t="s">
        <v>44</v>
      </c>
    </row>
    <row r="37" spans="1:22" x14ac:dyDescent="0.2">
      <c r="A37" s="43">
        <v>35</v>
      </c>
      <c r="B37" s="8">
        <v>20190301522</v>
      </c>
      <c r="C37" s="5" t="s">
        <v>86</v>
      </c>
      <c r="D37" s="5" t="s">
        <v>2</v>
      </c>
      <c r="E37" s="6">
        <v>94</v>
      </c>
      <c r="F37" s="6">
        <f t="shared" si="0"/>
        <v>70.5</v>
      </c>
      <c r="G37" s="6">
        <v>88.75</v>
      </c>
      <c r="H37" s="6">
        <f t="shared" si="1"/>
        <v>22.1875</v>
      </c>
      <c r="I37" s="6">
        <f t="shared" si="2"/>
        <v>92.6875</v>
      </c>
      <c r="J37" s="6">
        <v>2.48</v>
      </c>
      <c r="K37" s="6">
        <f>_xlfn.XLOOKUP(J37,'YÖK AGNO Dönüşüm Çizelgesi'!A2:A338,'YÖK AGNO Dönüşüm Çizelgesi'!B2:B338,"Bulunamadı.",0,1)</f>
        <v>64.53</v>
      </c>
      <c r="L37" s="6">
        <f t="shared" si="3"/>
        <v>46.34375</v>
      </c>
      <c r="M37" s="6">
        <f t="shared" si="4"/>
        <v>32.265000000000001</v>
      </c>
      <c r="N37" s="6">
        <v>0</v>
      </c>
      <c r="O37" s="6">
        <v>0</v>
      </c>
      <c r="P37" s="6">
        <v>0</v>
      </c>
      <c r="Q37" s="6">
        <v>0</v>
      </c>
      <c r="R37" s="6">
        <f t="shared" si="5"/>
        <v>78.608750000000001</v>
      </c>
      <c r="S37" s="7" t="s">
        <v>39</v>
      </c>
      <c r="T37" s="7" t="s">
        <v>41</v>
      </c>
      <c r="U37" s="7" t="s">
        <v>82</v>
      </c>
      <c r="V37" s="23" t="s">
        <v>44</v>
      </c>
    </row>
    <row r="38" spans="1:22" x14ac:dyDescent="0.2">
      <c r="A38" s="43">
        <v>36</v>
      </c>
      <c r="B38" s="8">
        <v>202003001079</v>
      </c>
      <c r="C38" s="5" t="s">
        <v>86</v>
      </c>
      <c r="D38" s="5" t="s">
        <v>2</v>
      </c>
      <c r="E38" s="6">
        <v>94</v>
      </c>
      <c r="F38" s="6">
        <f t="shared" si="0"/>
        <v>70.5</v>
      </c>
      <c r="G38" s="6">
        <v>97.5</v>
      </c>
      <c r="H38" s="6">
        <f t="shared" si="1"/>
        <v>24.375</v>
      </c>
      <c r="I38" s="6">
        <f t="shared" si="2"/>
        <v>94.875</v>
      </c>
      <c r="J38" s="6">
        <v>2.38</v>
      </c>
      <c r="K38" s="6">
        <f>_xlfn.XLOOKUP(J38,'YÖK AGNO Dönüşüm Çizelgesi'!A2:A334,'YÖK AGNO Dönüşüm Çizelgesi'!B2:B334,"Bulunamadı.",0,1)</f>
        <v>62.2</v>
      </c>
      <c r="L38" s="6">
        <f t="shared" si="3"/>
        <v>47.4375</v>
      </c>
      <c r="M38" s="6">
        <f t="shared" si="4"/>
        <v>31.1</v>
      </c>
      <c r="N38" s="6">
        <v>0</v>
      </c>
      <c r="O38" s="6">
        <v>0</v>
      </c>
      <c r="P38" s="6">
        <v>0</v>
      </c>
      <c r="Q38" s="6">
        <v>0</v>
      </c>
      <c r="R38" s="6">
        <f t="shared" si="5"/>
        <v>78.537499999999994</v>
      </c>
      <c r="S38" s="7" t="s">
        <v>39</v>
      </c>
      <c r="T38" s="7" t="s">
        <v>41</v>
      </c>
      <c r="U38" s="7" t="s">
        <v>82</v>
      </c>
      <c r="V38" s="23" t="s">
        <v>44</v>
      </c>
    </row>
    <row r="39" spans="1:22" x14ac:dyDescent="0.2">
      <c r="A39" s="43">
        <v>37</v>
      </c>
      <c r="B39" s="8">
        <v>20180301020</v>
      </c>
      <c r="C39" s="5" t="s">
        <v>86</v>
      </c>
      <c r="D39" s="5" t="s">
        <v>2</v>
      </c>
      <c r="E39" s="6">
        <v>88</v>
      </c>
      <c r="F39" s="6">
        <f t="shared" si="0"/>
        <v>66</v>
      </c>
      <c r="G39" s="6">
        <v>90</v>
      </c>
      <c r="H39" s="6">
        <f t="shared" si="1"/>
        <v>22.5</v>
      </c>
      <c r="I39" s="6">
        <f t="shared" si="2"/>
        <v>88.5</v>
      </c>
      <c r="J39" s="6">
        <v>2.65</v>
      </c>
      <c r="K39" s="6">
        <f>_xlfn.XLOOKUP(J39,'YÖK AGNO Dönüşüm Çizelgesi'!A2:A333,'YÖK AGNO Dönüşüm Çizelgesi'!B2:B333,"Bulunamadı.",0,1)</f>
        <v>68.5</v>
      </c>
      <c r="L39" s="6">
        <f t="shared" si="3"/>
        <v>44.25</v>
      </c>
      <c r="M39" s="6">
        <f t="shared" si="4"/>
        <v>34.25</v>
      </c>
      <c r="N39" s="6">
        <v>0</v>
      </c>
      <c r="O39" s="6">
        <v>0</v>
      </c>
      <c r="P39" s="6">
        <v>0</v>
      </c>
      <c r="Q39" s="6">
        <v>0</v>
      </c>
      <c r="R39" s="6">
        <f t="shared" si="5"/>
        <v>78.5</v>
      </c>
      <c r="S39" s="7" t="s">
        <v>39</v>
      </c>
      <c r="T39" s="7" t="s">
        <v>41</v>
      </c>
      <c r="U39" s="7" t="s">
        <v>82</v>
      </c>
      <c r="V39" s="23" t="s">
        <v>44</v>
      </c>
    </row>
    <row r="40" spans="1:22" x14ac:dyDescent="0.2">
      <c r="A40" s="43">
        <v>38</v>
      </c>
      <c r="B40" s="8">
        <v>20190301038</v>
      </c>
      <c r="C40" s="5" t="s">
        <v>86</v>
      </c>
      <c r="D40" s="5" t="s">
        <v>2</v>
      </c>
      <c r="E40" s="6">
        <v>90</v>
      </c>
      <c r="F40" s="6">
        <f t="shared" si="0"/>
        <v>67.5</v>
      </c>
      <c r="G40" s="6">
        <v>81.25</v>
      </c>
      <c r="H40" s="6">
        <f t="shared" si="1"/>
        <v>20.3125</v>
      </c>
      <c r="I40" s="6">
        <f t="shared" si="2"/>
        <v>87.8125</v>
      </c>
      <c r="J40" s="6">
        <v>2.61</v>
      </c>
      <c r="K40" s="6">
        <f>_xlfn.XLOOKUP(J40,'YÖK AGNO Dönüşüm Çizelgesi'!A2:A341,'YÖK AGNO Dönüşüm Çizelgesi'!B2:B341,"Bulunamadı.",0,1)</f>
        <v>67.56</v>
      </c>
      <c r="L40" s="6">
        <f t="shared" si="3"/>
        <v>43.90625</v>
      </c>
      <c r="M40" s="6">
        <f t="shared" si="4"/>
        <v>33.78</v>
      </c>
      <c r="N40" s="6">
        <v>0</v>
      </c>
      <c r="O40" s="6">
        <v>0</v>
      </c>
      <c r="P40" s="6">
        <v>0</v>
      </c>
      <c r="Q40" s="6">
        <v>0</v>
      </c>
      <c r="R40" s="6">
        <f t="shared" si="5"/>
        <v>77.686250000000001</v>
      </c>
      <c r="S40" s="7" t="s">
        <v>39</v>
      </c>
      <c r="T40" s="7" t="s">
        <v>41</v>
      </c>
      <c r="U40" s="7" t="s">
        <v>82</v>
      </c>
      <c r="V40" s="23" t="s">
        <v>44</v>
      </c>
    </row>
    <row r="41" spans="1:22" x14ac:dyDescent="0.2">
      <c r="A41" s="43">
        <v>39</v>
      </c>
      <c r="B41" s="8">
        <v>202003001064</v>
      </c>
      <c r="C41" s="5" t="s">
        <v>86</v>
      </c>
      <c r="D41" s="5" t="s">
        <v>2</v>
      </c>
      <c r="E41" s="6">
        <v>96</v>
      </c>
      <c r="F41" s="6">
        <f t="shared" si="0"/>
        <v>72</v>
      </c>
      <c r="G41" s="6">
        <v>87.5</v>
      </c>
      <c r="H41" s="6">
        <f t="shared" si="1"/>
        <v>21.875</v>
      </c>
      <c r="I41" s="6">
        <f t="shared" si="2"/>
        <v>93.875</v>
      </c>
      <c r="J41" s="6">
        <v>2.2200000000000002</v>
      </c>
      <c r="K41" s="6">
        <f>_xlfn.XLOOKUP(J41,'YÖK AGNO Dönüşüm Çizelgesi'!A2:A337,'YÖK AGNO Dönüşüm Çizelgesi'!B2:B337,"Bulunamadı.",0,1)</f>
        <v>58.46</v>
      </c>
      <c r="L41" s="6">
        <f t="shared" si="3"/>
        <v>46.9375</v>
      </c>
      <c r="M41" s="6">
        <f t="shared" si="4"/>
        <v>29.23</v>
      </c>
      <c r="N41" s="6">
        <v>0</v>
      </c>
      <c r="O41" s="6">
        <v>0</v>
      </c>
      <c r="P41" s="6">
        <v>0</v>
      </c>
      <c r="Q41" s="6">
        <v>0</v>
      </c>
      <c r="R41" s="6">
        <f t="shared" si="5"/>
        <v>76.167500000000004</v>
      </c>
      <c r="S41" s="7" t="s">
        <v>39</v>
      </c>
      <c r="T41" s="7" t="s">
        <v>41</v>
      </c>
      <c r="U41" s="7" t="s">
        <v>82</v>
      </c>
      <c r="V41" s="23" t="s">
        <v>44</v>
      </c>
    </row>
    <row r="42" spans="1:22" x14ac:dyDescent="0.2">
      <c r="A42" s="43">
        <v>40</v>
      </c>
      <c r="B42" s="8">
        <v>202003001111</v>
      </c>
      <c r="C42" s="5" t="s">
        <v>86</v>
      </c>
      <c r="D42" s="5" t="s">
        <v>2</v>
      </c>
      <c r="E42" s="6">
        <v>74</v>
      </c>
      <c r="F42" s="6">
        <f t="shared" si="0"/>
        <v>55.5</v>
      </c>
      <c r="G42" s="6">
        <v>85</v>
      </c>
      <c r="H42" s="6">
        <f t="shared" si="1"/>
        <v>21.25</v>
      </c>
      <c r="I42" s="6">
        <f t="shared" si="2"/>
        <v>76.75</v>
      </c>
      <c r="J42" s="6">
        <v>2.91</v>
      </c>
      <c r="K42" s="6">
        <f>_xlfn.XLOOKUP(J42,'YÖK AGNO Dönüşüm Çizelgesi'!A2:A335,'YÖK AGNO Dönüşüm Çizelgesi'!B2:B335,"Bulunamadı.",0,1)</f>
        <v>74.56</v>
      </c>
      <c r="L42" s="6">
        <f t="shared" si="3"/>
        <v>38.375</v>
      </c>
      <c r="M42" s="6">
        <f t="shared" si="4"/>
        <v>37.28</v>
      </c>
      <c r="N42" s="6">
        <v>0</v>
      </c>
      <c r="O42" s="6">
        <v>0</v>
      </c>
      <c r="P42" s="6">
        <v>0</v>
      </c>
      <c r="Q42" s="6">
        <v>0</v>
      </c>
      <c r="R42" s="6">
        <f t="shared" si="5"/>
        <v>75.655000000000001</v>
      </c>
      <c r="S42" s="7" t="s">
        <v>39</v>
      </c>
      <c r="T42" s="7" t="s">
        <v>41</v>
      </c>
      <c r="U42" s="7" t="s">
        <v>82</v>
      </c>
      <c r="V42" s="23" t="s">
        <v>44</v>
      </c>
    </row>
    <row r="43" spans="1:22" x14ac:dyDescent="0.2">
      <c r="A43" s="43">
        <v>41</v>
      </c>
      <c r="B43" s="8">
        <v>20190301037</v>
      </c>
      <c r="C43" s="5" t="s">
        <v>86</v>
      </c>
      <c r="D43" s="5" t="s">
        <v>2</v>
      </c>
      <c r="E43" s="6">
        <v>86</v>
      </c>
      <c r="F43" s="6">
        <f t="shared" si="0"/>
        <v>64.5</v>
      </c>
      <c r="G43" s="6">
        <v>87.5</v>
      </c>
      <c r="H43" s="6">
        <f t="shared" si="1"/>
        <v>21.875</v>
      </c>
      <c r="I43" s="6">
        <f t="shared" si="2"/>
        <v>86.375</v>
      </c>
      <c r="J43" s="6">
        <v>2.2400000000000002</v>
      </c>
      <c r="K43" s="6">
        <f>_xlfn.XLOOKUP(J43,'YÖK AGNO Dönüşüm Çizelgesi'!A2:A342,'YÖK AGNO Dönüşüm Çizelgesi'!B2:B342,"Bulunamadı.",0,1)</f>
        <v>58.93</v>
      </c>
      <c r="L43" s="6">
        <f t="shared" si="3"/>
        <v>43.1875</v>
      </c>
      <c r="M43" s="6">
        <f t="shared" si="4"/>
        <v>29.465</v>
      </c>
      <c r="N43" s="6">
        <v>0</v>
      </c>
      <c r="O43" s="6">
        <v>0</v>
      </c>
      <c r="P43" s="6">
        <v>0</v>
      </c>
      <c r="Q43" s="6">
        <v>0</v>
      </c>
      <c r="R43" s="6">
        <f t="shared" si="5"/>
        <v>72.652500000000003</v>
      </c>
      <c r="S43" s="7" t="s">
        <v>39</v>
      </c>
      <c r="T43" s="7" t="s">
        <v>41</v>
      </c>
      <c r="U43" s="7" t="s">
        <v>82</v>
      </c>
      <c r="V43" s="23" t="s">
        <v>44</v>
      </c>
    </row>
    <row r="44" spans="1:22" ht="13.5" thickBot="1" x14ac:dyDescent="0.25">
      <c r="A44" s="43">
        <v>42</v>
      </c>
      <c r="B44" s="14">
        <v>20190301055</v>
      </c>
      <c r="C44" s="5" t="s">
        <v>86</v>
      </c>
      <c r="D44" s="15" t="s">
        <v>2</v>
      </c>
      <c r="E44" s="16">
        <v>78</v>
      </c>
      <c r="F44" s="16">
        <f t="shared" si="0"/>
        <v>58.5</v>
      </c>
      <c r="G44" s="16">
        <v>63.75</v>
      </c>
      <c r="H44" s="16">
        <f t="shared" si="1"/>
        <v>15.9375</v>
      </c>
      <c r="I44" s="16">
        <f t="shared" si="2"/>
        <v>74.4375</v>
      </c>
      <c r="J44" s="16">
        <v>2.71</v>
      </c>
      <c r="K44" s="16">
        <f>_xlfn.XLOOKUP(J44,'YÖK AGNO Dönüşüm Çizelgesi'!A2:A339,'YÖK AGNO Dönüşüm Çizelgesi'!B2:B339,"Bulunamadı.",0,1)</f>
        <v>69.900000000000006</v>
      </c>
      <c r="L44" s="16">
        <f t="shared" si="3"/>
        <v>37.21875</v>
      </c>
      <c r="M44" s="16">
        <f t="shared" si="4"/>
        <v>34.950000000000003</v>
      </c>
      <c r="N44" s="16">
        <v>0</v>
      </c>
      <c r="O44" s="16">
        <v>0</v>
      </c>
      <c r="P44" s="16">
        <v>0</v>
      </c>
      <c r="Q44" s="16">
        <v>0</v>
      </c>
      <c r="R44" s="16">
        <f t="shared" si="5"/>
        <v>72.168750000000003</v>
      </c>
      <c r="S44" s="17" t="s">
        <v>39</v>
      </c>
      <c r="T44" s="17" t="s">
        <v>41</v>
      </c>
      <c r="U44" s="17" t="s">
        <v>82</v>
      </c>
      <c r="V44" s="24" t="s">
        <v>44</v>
      </c>
    </row>
    <row r="45" spans="1:22" ht="13.5" thickBot="1" x14ac:dyDescent="0.25">
      <c r="A45" s="43">
        <v>43</v>
      </c>
      <c r="B45" s="26">
        <v>202003009022</v>
      </c>
      <c r="C45" s="27" t="s">
        <v>86</v>
      </c>
      <c r="D45" s="27" t="s">
        <v>17</v>
      </c>
      <c r="E45" s="28">
        <v>72</v>
      </c>
      <c r="F45" s="28">
        <f t="shared" si="0"/>
        <v>54</v>
      </c>
      <c r="G45" s="28">
        <v>71.25</v>
      </c>
      <c r="H45" s="28">
        <f t="shared" si="1"/>
        <v>17.8125</v>
      </c>
      <c r="I45" s="28">
        <f t="shared" si="2"/>
        <v>71.8125</v>
      </c>
      <c r="J45" s="28">
        <v>3.27</v>
      </c>
      <c r="K45" s="28">
        <f>_xlfn.XLOOKUP(J45,'YÖK AGNO Dönüşüm Çizelgesi'!A2:A344,'YÖK AGNO Dönüşüm Çizelgesi'!B2:B344,"Bulunamadı.",0,1)</f>
        <v>82.96</v>
      </c>
      <c r="L45" s="28">
        <f t="shared" si="3"/>
        <v>35.90625</v>
      </c>
      <c r="M45" s="28">
        <f t="shared" si="4"/>
        <v>41.48</v>
      </c>
      <c r="N45" s="28">
        <v>0</v>
      </c>
      <c r="O45" s="28">
        <v>0</v>
      </c>
      <c r="P45" s="28">
        <v>0</v>
      </c>
      <c r="Q45" s="28">
        <v>0</v>
      </c>
      <c r="R45" s="28">
        <f t="shared" si="5"/>
        <v>77.38624999999999</v>
      </c>
      <c r="S45" s="29" t="s">
        <v>39</v>
      </c>
      <c r="T45" s="29" t="s">
        <v>41</v>
      </c>
      <c r="U45" s="21" t="s">
        <v>81</v>
      </c>
      <c r="V45" s="30" t="s">
        <v>44</v>
      </c>
    </row>
    <row r="46" spans="1:22" ht="13.5" thickBot="1" x14ac:dyDescent="0.25">
      <c r="A46" s="43">
        <v>44</v>
      </c>
      <c r="B46" s="26">
        <v>20190303015</v>
      </c>
      <c r="C46" s="27" t="s">
        <v>86</v>
      </c>
      <c r="D46" s="27" t="s">
        <v>8</v>
      </c>
      <c r="E46" s="28">
        <v>66</v>
      </c>
      <c r="F46" s="28">
        <f t="shared" si="0"/>
        <v>49.5</v>
      </c>
      <c r="G46" s="28">
        <v>71.25</v>
      </c>
      <c r="H46" s="28">
        <f t="shared" si="1"/>
        <v>17.8125</v>
      </c>
      <c r="I46" s="28">
        <f t="shared" si="2"/>
        <v>67.3125</v>
      </c>
      <c r="J46" s="28">
        <v>2.65</v>
      </c>
      <c r="K46" s="28">
        <f>_xlfn.XLOOKUP(J46,'YÖK AGNO Dönüşüm Çizelgesi'!A2:A345,'YÖK AGNO Dönüşüm Çizelgesi'!B2:B345,"Bulunamadı.",0,1)</f>
        <v>68.5</v>
      </c>
      <c r="L46" s="28">
        <f t="shared" si="3"/>
        <v>33.65625</v>
      </c>
      <c r="M46" s="28">
        <f t="shared" si="4"/>
        <v>34.25</v>
      </c>
      <c r="N46" s="28">
        <v>0</v>
      </c>
      <c r="O46" s="28">
        <v>0</v>
      </c>
      <c r="P46" s="28">
        <v>0</v>
      </c>
      <c r="Q46" s="28">
        <v>0</v>
      </c>
      <c r="R46" s="28">
        <f t="shared" si="5"/>
        <v>67.90625</v>
      </c>
      <c r="S46" s="29" t="s">
        <v>39</v>
      </c>
      <c r="T46" s="29" t="s">
        <v>41</v>
      </c>
      <c r="U46" s="21" t="s">
        <v>81</v>
      </c>
      <c r="V46" s="30" t="s">
        <v>44</v>
      </c>
    </row>
    <row r="47" spans="1:22" x14ac:dyDescent="0.2">
      <c r="A47" s="43">
        <v>45</v>
      </c>
      <c r="B47" s="18">
        <v>20180302005</v>
      </c>
      <c r="C47" s="19" t="s">
        <v>86</v>
      </c>
      <c r="D47" s="19" t="s">
        <v>18</v>
      </c>
      <c r="E47" s="20">
        <v>80</v>
      </c>
      <c r="F47" s="20">
        <f t="shared" si="0"/>
        <v>60</v>
      </c>
      <c r="G47" s="20">
        <v>75</v>
      </c>
      <c r="H47" s="20">
        <f t="shared" si="1"/>
        <v>18.75</v>
      </c>
      <c r="I47" s="20">
        <f t="shared" si="2"/>
        <v>78.75</v>
      </c>
      <c r="J47" s="20">
        <v>3.24</v>
      </c>
      <c r="K47" s="20">
        <f>_xlfn.XLOOKUP(J47,'YÖK AGNO Dönüşüm Çizelgesi'!A2:A347,'YÖK AGNO Dönüşüm Çizelgesi'!B2:B347,"Bulunamadı.",0,1)</f>
        <v>82.26</v>
      </c>
      <c r="L47" s="20">
        <f t="shared" si="3"/>
        <v>39.375</v>
      </c>
      <c r="M47" s="20">
        <f t="shared" si="4"/>
        <v>41.13</v>
      </c>
      <c r="N47" s="20">
        <v>0</v>
      </c>
      <c r="O47" s="20">
        <v>0</v>
      </c>
      <c r="P47" s="20">
        <v>0</v>
      </c>
      <c r="Q47" s="20">
        <v>0</v>
      </c>
      <c r="R47" s="20">
        <f t="shared" si="5"/>
        <v>80.504999999999995</v>
      </c>
      <c r="S47" s="21" t="s">
        <v>39</v>
      </c>
      <c r="T47" s="21" t="s">
        <v>41</v>
      </c>
      <c r="U47" s="21" t="s">
        <v>81</v>
      </c>
      <c r="V47" s="22" t="s">
        <v>44</v>
      </c>
    </row>
    <row r="48" spans="1:22" ht="13.5" thickBot="1" x14ac:dyDescent="0.25">
      <c r="A48" s="43">
        <v>46</v>
      </c>
      <c r="B48" s="14">
        <v>20190302004</v>
      </c>
      <c r="C48" s="15" t="s">
        <v>86</v>
      </c>
      <c r="D48" s="15" t="s">
        <v>18</v>
      </c>
      <c r="E48" s="16">
        <v>72</v>
      </c>
      <c r="F48" s="16">
        <f t="shared" si="0"/>
        <v>54</v>
      </c>
      <c r="G48" s="16">
        <v>72.5</v>
      </c>
      <c r="H48" s="16">
        <f t="shared" si="1"/>
        <v>18.125</v>
      </c>
      <c r="I48" s="16">
        <f t="shared" si="2"/>
        <v>72.125</v>
      </c>
      <c r="J48" s="16">
        <v>3.09</v>
      </c>
      <c r="K48" s="16">
        <f>_xlfn.XLOOKUP(J48,'YÖK AGNO Dönüşüm Çizelgesi'!A2:A346,'YÖK AGNO Dönüşüm Çizelgesi'!B2:B346,"Bulunamadı.",0,1)</f>
        <v>78.760000000000005</v>
      </c>
      <c r="L48" s="16">
        <f t="shared" si="3"/>
        <v>36.0625</v>
      </c>
      <c r="M48" s="16">
        <f t="shared" si="4"/>
        <v>39.380000000000003</v>
      </c>
      <c r="N48" s="16">
        <v>0</v>
      </c>
      <c r="O48" s="16">
        <v>0</v>
      </c>
      <c r="P48" s="16">
        <v>0</v>
      </c>
      <c r="Q48" s="16">
        <v>0</v>
      </c>
      <c r="R48" s="16">
        <f t="shared" si="5"/>
        <v>75.442499999999995</v>
      </c>
      <c r="S48" s="17" t="s">
        <v>39</v>
      </c>
      <c r="T48" s="17" t="s">
        <v>41</v>
      </c>
      <c r="U48" s="17" t="s">
        <v>81</v>
      </c>
      <c r="V48" s="24" t="s">
        <v>44</v>
      </c>
    </row>
    <row r="49" spans="1:22" ht="13.5" thickBot="1" x14ac:dyDescent="0.25">
      <c r="A49" s="43">
        <v>47</v>
      </c>
      <c r="B49" s="26">
        <v>20180307041</v>
      </c>
      <c r="C49" s="27" t="s">
        <v>86</v>
      </c>
      <c r="D49" s="27" t="s">
        <v>5</v>
      </c>
      <c r="E49" s="28">
        <v>76</v>
      </c>
      <c r="F49" s="28">
        <f t="shared" si="0"/>
        <v>57</v>
      </c>
      <c r="G49" s="28">
        <v>87.5</v>
      </c>
      <c r="H49" s="28">
        <f t="shared" si="1"/>
        <v>21.875</v>
      </c>
      <c r="I49" s="28">
        <f t="shared" si="2"/>
        <v>78.875</v>
      </c>
      <c r="J49" s="28">
        <v>2.83</v>
      </c>
      <c r="K49" s="28">
        <f>_xlfn.XLOOKUP(J49,'YÖK AGNO Dönüşüm Çizelgesi'!A2:A348,'YÖK AGNO Dönüşüm Çizelgesi'!B2:B348,"Bulunamadı.",0,1)</f>
        <v>72.7</v>
      </c>
      <c r="L49" s="28">
        <f t="shared" si="3"/>
        <v>39.4375</v>
      </c>
      <c r="M49" s="28">
        <f t="shared" si="4"/>
        <v>36.35</v>
      </c>
      <c r="N49" s="28">
        <v>0</v>
      </c>
      <c r="O49" s="28">
        <v>0</v>
      </c>
      <c r="P49" s="28">
        <v>0</v>
      </c>
      <c r="Q49" s="28">
        <v>0</v>
      </c>
      <c r="R49" s="28">
        <f t="shared" si="5"/>
        <v>75.787499999999994</v>
      </c>
      <c r="S49" s="29" t="s">
        <v>39</v>
      </c>
      <c r="T49" s="29" t="s">
        <v>41</v>
      </c>
      <c r="U49" s="21" t="s">
        <v>81</v>
      </c>
      <c r="V49" s="30" t="s">
        <v>44</v>
      </c>
    </row>
    <row r="50" spans="1:22" x14ac:dyDescent="0.2">
      <c r="A50" s="43">
        <v>48</v>
      </c>
      <c r="B50" s="18">
        <v>20190311010</v>
      </c>
      <c r="C50" s="19" t="s">
        <v>86</v>
      </c>
      <c r="D50" s="19" t="s">
        <v>4</v>
      </c>
      <c r="E50" s="20">
        <v>84</v>
      </c>
      <c r="F50" s="20">
        <f t="shared" si="0"/>
        <v>63</v>
      </c>
      <c r="G50" s="20">
        <v>95</v>
      </c>
      <c r="H50" s="20">
        <f t="shared" si="1"/>
        <v>23.75</v>
      </c>
      <c r="I50" s="20">
        <f t="shared" si="2"/>
        <v>86.75</v>
      </c>
      <c r="J50" s="20">
        <v>2.63</v>
      </c>
      <c r="K50" s="20">
        <f>_xlfn.XLOOKUP(J50,'YÖK AGNO Dönüşüm Çizelgesi'!A2:A350,'YÖK AGNO Dönüşüm Çizelgesi'!B2:B350,"Bulunamadı.",0,1)</f>
        <v>68.03</v>
      </c>
      <c r="L50" s="20">
        <f t="shared" si="3"/>
        <v>43.375</v>
      </c>
      <c r="M50" s="20">
        <f t="shared" si="4"/>
        <v>34.015000000000001</v>
      </c>
      <c r="N50" s="20">
        <v>0</v>
      </c>
      <c r="O50" s="20">
        <v>0</v>
      </c>
      <c r="P50" s="20">
        <v>0</v>
      </c>
      <c r="Q50" s="20">
        <v>0</v>
      </c>
      <c r="R50" s="20">
        <f t="shared" si="5"/>
        <v>77.39</v>
      </c>
      <c r="S50" s="21" t="s">
        <v>39</v>
      </c>
      <c r="T50" s="21" t="s">
        <v>41</v>
      </c>
      <c r="U50" s="21" t="s">
        <v>81</v>
      </c>
      <c r="V50" s="22" t="s">
        <v>44</v>
      </c>
    </row>
    <row r="51" spans="1:22" x14ac:dyDescent="0.2">
      <c r="A51" s="43">
        <v>49</v>
      </c>
      <c r="B51" s="8">
        <v>202103011100</v>
      </c>
      <c r="C51" s="5" t="s">
        <v>86</v>
      </c>
      <c r="D51" s="5" t="s">
        <v>4</v>
      </c>
      <c r="E51" s="6">
        <v>74</v>
      </c>
      <c r="F51" s="6">
        <f t="shared" si="0"/>
        <v>55.5</v>
      </c>
      <c r="G51" s="6">
        <v>80</v>
      </c>
      <c r="H51" s="6">
        <f t="shared" si="1"/>
        <v>20</v>
      </c>
      <c r="I51" s="6">
        <f t="shared" si="2"/>
        <v>75.5</v>
      </c>
      <c r="J51" s="6">
        <v>2.87</v>
      </c>
      <c r="K51" s="6">
        <f>_xlfn.XLOOKUP(J51,'YÖK AGNO Dönüşüm Çizelgesi'!A2:A353,'YÖK AGNO Dönüşüm Çizelgesi'!B2:B353,"Bulunamadı.",0,1)</f>
        <v>73.63</v>
      </c>
      <c r="L51" s="6">
        <f t="shared" si="3"/>
        <v>37.75</v>
      </c>
      <c r="M51" s="6">
        <f t="shared" si="4"/>
        <v>36.814999999999998</v>
      </c>
      <c r="N51" s="6">
        <v>0</v>
      </c>
      <c r="O51" s="6">
        <v>0</v>
      </c>
      <c r="P51" s="6">
        <v>0</v>
      </c>
      <c r="Q51" s="6">
        <v>0</v>
      </c>
      <c r="R51" s="6">
        <f t="shared" si="5"/>
        <v>74.564999999999998</v>
      </c>
      <c r="S51" s="7" t="s">
        <v>39</v>
      </c>
      <c r="T51" s="7" t="s">
        <v>41</v>
      </c>
      <c r="U51" s="7" t="s">
        <v>81</v>
      </c>
      <c r="V51" s="23" t="s">
        <v>44</v>
      </c>
    </row>
    <row r="52" spans="1:22" x14ac:dyDescent="0.2">
      <c r="A52" s="43">
        <v>50</v>
      </c>
      <c r="B52" s="8">
        <v>202003011063</v>
      </c>
      <c r="C52" s="5" t="s">
        <v>86</v>
      </c>
      <c r="D52" s="5" t="s">
        <v>4</v>
      </c>
      <c r="E52" s="6">
        <v>42</v>
      </c>
      <c r="F52" s="6">
        <f t="shared" si="0"/>
        <v>31.5</v>
      </c>
      <c r="G52" s="6">
        <v>75</v>
      </c>
      <c r="H52" s="6">
        <f t="shared" si="1"/>
        <v>18.75</v>
      </c>
      <c r="I52" s="6">
        <f t="shared" si="2"/>
        <v>50.25</v>
      </c>
      <c r="J52" s="6">
        <v>2.76</v>
      </c>
      <c r="K52" s="6">
        <f>_xlfn.XLOOKUP(J52,'YÖK AGNO Dönüşüm Çizelgesi'!A2:A352,'YÖK AGNO Dönüşüm Çizelgesi'!B2:B352,"Bulunamadı.",0,1)</f>
        <v>71.06</v>
      </c>
      <c r="L52" s="6">
        <f t="shared" si="3"/>
        <v>25.125</v>
      </c>
      <c r="M52" s="6">
        <f t="shared" si="4"/>
        <v>35.53</v>
      </c>
      <c r="N52" s="6">
        <v>0</v>
      </c>
      <c r="O52" s="6">
        <v>0</v>
      </c>
      <c r="P52" s="6">
        <v>0</v>
      </c>
      <c r="Q52" s="6">
        <v>0</v>
      </c>
      <c r="R52" s="6">
        <f t="shared" si="5"/>
        <v>60.655000000000001</v>
      </c>
      <c r="S52" s="7" t="s">
        <v>39</v>
      </c>
      <c r="T52" s="7" t="s">
        <v>41</v>
      </c>
      <c r="U52" s="7" t="s">
        <v>82</v>
      </c>
      <c r="V52" s="23" t="s">
        <v>44</v>
      </c>
    </row>
    <row r="53" spans="1:22" x14ac:dyDescent="0.2">
      <c r="A53" s="43">
        <v>51</v>
      </c>
      <c r="B53" s="8">
        <v>202003011043</v>
      </c>
      <c r="C53" s="5" t="s">
        <v>86</v>
      </c>
      <c r="D53" s="5" t="s">
        <v>4</v>
      </c>
      <c r="E53" s="6">
        <v>50</v>
      </c>
      <c r="F53" s="6">
        <f t="shared" si="0"/>
        <v>37.5</v>
      </c>
      <c r="G53" s="6">
        <v>70</v>
      </c>
      <c r="H53" s="6">
        <f t="shared" si="1"/>
        <v>17.5</v>
      </c>
      <c r="I53" s="6">
        <f t="shared" si="2"/>
        <v>55</v>
      </c>
      <c r="J53" s="6">
        <v>2.41</v>
      </c>
      <c r="K53" s="6">
        <f>_xlfn.XLOOKUP(J53,'YÖK AGNO Dönüşüm Çizelgesi'!A2:A349,'YÖK AGNO Dönüşüm Çizelgesi'!B2:B349,"Bulunamadı.",0,1)</f>
        <v>62.9</v>
      </c>
      <c r="L53" s="6">
        <f t="shared" si="3"/>
        <v>27.5</v>
      </c>
      <c r="M53" s="6">
        <f t="shared" si="4"/>
        <v>31.45</v>
      </c>
      <c r="N53" s="6">
        <v>0</v>
      </c>
      <c r="O53" s="6">
        <v>0</v>
      </c>
      <c r="P53" s="6">
        <v>0</v>
      </c>
      <c r="Q53" s="6">
        <v>0</v>
      </c>
      <c r="R53" s="6">
        <f t="shared" si="5"/>
        <v>58.95</v>
      </c>
      <c r="S53" s="7" t="s">
        <v>39</v>
      </c>
      <c r="T53" s="7" t="s">
        <v>41</v>
      </c>
      <c r="U53" s="7" t="s">
        <v>82</v>
      </c>
      <c r="V53" s="23" t="s">
        <v>44</v>
      </c>
    </row>
    <row r="54" spans="1:22" ht="13.5" thickBot="1" x14ac:dyDescent="0.25">
      <c r="A54" s="43">
        <v>52</v>
      </c>
      <c r="B54" s="14">
        <v>202003011091</v>
      </c>
      <c r="C54" s="15" t="s">
        <v>86</v>
      </c>
      <c r="D54" s="15" t="s">
        <v>4</v>
      </c>
      <c r="E54" s="16">
        <v>62</v>
      </c>
      <c r="F54" s="16">
        <f t="shared" si="0"/>
        <v>46.5</v>
      </c>
      <c r="G54" s="16">
        <v>50</v>
      </c>
      <c r="H54" s="16">
        <f t="shared" si="1"/>
        <v>12.5</v>
      </c>
      <c r="I54" s="16">
        <f t="shared" si="2"/>
        <v>59</v>
      </c>
      <c r="J54" s="16">
        <v>2.4500000000000002</v>
      </c>
      <c r="K54" s="16">
        <f>_xlfn.XLOOKUP(J54,'YÖK AGNO Dönüşüm Çizelgesi'!A2:A351,'YÖK AGNO Dönüşüm Çizelgesi'!B2:B351,"Bulunamadı.",0,1)</f>
        <v>63.83</v>
      </c>
      <c r="L54" s="16">
        <f t="shared" si="3"/>
        <v>29.5</v>
      </c>
      <c r="M54" s="16">
        <f t="shared" si="4"/>
        <v>31.914999999999999</v>
      </c>
      <c r="N54" s="16">
        <v>0</v>
      </c>
      <c r="O54" s="16">
        <v>0</v>
      </c>
      <c r="P54" s="16">
        <v>-10</v>
      </c>
      <c r="Q54" s="16">
        <v>0</v>
      </c>
      <c r="R54" s="16">
        <f t="shared" si="5"/>
        <v>51.414999999999999</v>
      </c>
      <c r="S54" s="17" t="s">
        <v>39</v>
      </c>
      <c r="T54" s="17" t="s">
        <v>41</v>
      </c>
      <c r="U54" s="17" t="s">
        <v>82</v>
      </c>
      <c r="V54" s="24" t="s">
        <v>44</v>
      </c>
    </row>
    <row r="55" spans="1:22" x14ac:dyDescent="0.2">
      <c r="A55" s="43">
        <v>53</v>
      </c>
      <c r="B55" s="18">
        <v>20190403009</v>
      </c>
      <c r="C55" s="19" t="s">
        <v>87</v>
      </c>
      <c r="D55" s="19" t="s">
        <v>0</v>
      </c>
      <c r="E55" s="20">
        <v>84</v>
      </c>
      <c r="F55" s="20">
        <f t="shared" si="0"/>
        <v>63</v>
      </c>
      <c r="G55" s="20">
        <v>90</v>
      </c>
      <c r="H55" s="20">
        <f t="shared" si="1"/>
        <v>22.5</v>
      </c>
      <c r="I55" s="20">
        <f t="shared" si="2"/>
        <v>85.5</v>
      </c>
      <c r="J55" s="20">
        <v>3.56</v>
      </c>
      <c r="K55" s="20">
        <f>_xlfn.XLOOKUP(J55,'YÖK AGNO Dönüşüm Çizelgesi'!A2:A354,'YÖK AGNO Dönüşüm Çizelgesi'!B2:B354,"Bulunamadı.",0,1)</f>
        <v>89.73</v>
      </c>
      <c r="L55" s="20">
        <f t="shared" si="3"/>
        <v>42.75</v>
      </c>
      <c r="M55" s="20">
        <f t="shared" si="4"/>
        <v>44.865000000000002</v>
      </c>
      <c r="N55" s="20">
        <v>0</v>
      </c>
      <c r="O55" s="20">
        <v>0</v>
      </c>
      <c r="P55" s="20">
        <v>0</v>
      </c>
      <c r="Q55" s="20">
        <v>0</v>
      </c>
      <c r="R55" s="20">
        <f t="shared" si="5"/>
        <v>87.615000000000009</v>
      </c>
      <c r="S55" s="21" t="s">
        <v>39</v>
      </c>
      <c r="T55" s="21" t="s">
        <v>41</v>
      </c>
      <c r="U55" s="21" t="s">
        <v>81</v>
      </c>
      <c r="V55" s="22" t="s">
        <v>44</v>
      </c>
    </row>
    <row r="56" spans="1:22" x14ac:dyDescent="0.2">
      <c r="A56" s="43">
        <v>54</v>
      </c>
      <c r="B56" s="8">
        <v>20190403041</v>
      </c>
      <c r="C56" s="5" t="s">
        <v>87</v>
      </c>
      <c r="D56" s="5" t="s">
        <v>0</v>
      </c>
      <c r="E56" s="6">
        <v>64</v>
      </c>
      <c r="F56" s="6">
        <f t="shared" si="0"/>
        <v>48</v>
      </c>
      <c r="G56" s="6">
        <v>68.75</v>
      </c>
      <c r="H56" s="6">
        <f t="shared" si="1"/>
        <v>17.1875</v>
      </c>
      <c r="I56" s="6">
        <f t="shared" si="2"/>
        <v>65.1875</v>
      </c>
      <c r="J56" s="6">
        <v>3.79</v>
      </c>
      <c r="K56" s="6">
        <f>_xlfn.XLOOKUP(J56,'YÖK AGNO Dönüşüm Çizelgesi'!A2:A357,'YÖK AGNO Dönüşüm Çizelgesi'!B2:B357,"Bulunamadı.",0,1)</f>
        <v>95.1</v>
      </c>
      <c r="L56" s="6">
        <f t="shared" si="3"/>
        <v>32.59375</v>
      </c>
      <c r="M56" s="6">
        <f t="shared" si="4"/>
        <v>47.55</v>
      </c>
      <c r="N56" s="6">
        <v>0</v>
      </c>
      <c r="O56" s="6">
        <v>0</v>
      </c>
      <c r="P56" s="6">
        <v>0</v>
      </c>
      <c r="Q56" s="6">
        <v>0</v>
      </c>
      <c r="R56" s="6">
        <f t="shared" si="5"/>
        <v>80.143749999999997</v>
      </c>
      <c r="S56" s="7" t="s">
        <v>39</v>
      </c>
      <c r="T56" s="7" t="s">
        <v>41</v>
      </c>
      <c r="U56" s="7" t="s">
        <v>81</v>
      </c>
      <c r="V56" s="23" t="s">
        <v>44</v>
      </c>
    </row>
    <row r="57" spans="1:22" x14ac:dyDescent="0.2">
      <c r="A57" s="43">
        <v>55</v>
      </c>
      <c r="B57" s="8">
        <v>202004003031</v>
      </c>
      <c r="C57" s="5" t="s">
        <v>87</v>
      </c>
      <c r="D57" s="5" t="s">
        <v>0</v>
      </c>
      <c r="E57" s="6">
        <v>60</v>
      </c>
      <c r="F57" s="6">
        <f t="shared" si="0"/>
        <v>45</v>
      </c>
      <c r="G57" s="6">
        <v>82.5</v>
      </c>
      <c r="H57" s="6">
        <f t="shared" si="1"/>
        <v>20.625</v>
      </c>
      <c r="I57" s="6">
        <f t="shared" si="2"/>
        <v>65.625</v>
      </c>
      <c r="J57" s="6">
        <v>3.26</v>
      </c>
      <c r="K57" s="6">
        <f>_xlfn.XLOOKUP(J57,'YÖK AGNO Dönüşüm Çizelgesi'!A2:A356,'YÖK AGNO Dönüşüm Çizelgesi'!B2:B356,"Bulunamadı.",0,1)</f>
        <v>82.73</v>
      </c>
      <c r="L57" s="6">
        <f t="shared" si="3"/>
        <v>32.8125</v>
      </c>
      <c r="M57" s="6">
        <f t="shared" si="4"/>
        <v>41.365000000000002</v>
      </c>
      <c r="N57" s="6">
        <v>0</v>
      </c>
      <c r="O57" s="6">
        <v>0</v>
      </c>
      <c r="P57" s="6">
        <v>0</v>
      </c>
      <c r="Q57" s="6">
        <v>0</v>
      </c>
      <c r="R57" s="6">
        <f t="shared" si="5"/>
        <v>74.177500000000009</v>
      </c>
      <c r="S57" s="7" t="s">
        <v>39</v>
      </c>
      <c r="T57" s="7" t="s">
        <v>41</v>
      </c>
      <c r="U57" s="7" t="s">
        <v>82</v>
      </c>
      <c r="V57" s="23" t="s">
        <v>44</v>
      </c>
    </row>
    <row r="58" spans="1:22" ht="13.5" thickBot="1" x14ac:dyDescent="0.25">
      <c r="A58" s="43">
        <v>56</v>
      </c>
      <c r="B58" s="14">
        <v>20180403008</v>
      </c>
      <c r="C58" s="15" t="s">
        <v>87</v>
      </c>
      <c r="D58" s="15" t="s">
        <v>0</v>
      </c>
      <c r="E58" s="16">
        <v>48</v>
      </c>
      <c r="F58" s="16">
        <f t="shared" si="0"/>
        <v>36</v>
      </c>
      <c r="G58" s="16">
        <v>70</v>
      </c>
      <c r="H58" s="16">
        <f t="shared" si="1"/>
        <v>17.5</v>
      </c>
      <c r="I58" s="16">
        <f t="shared" si="2"/>
        <v>53.5</v>
      </c>
      <c r="J58" s="16">
        <v>3.25</v>
      </c>
      <c r="K58" s="16">
        <f>_xlfn.XLOOKUP(J58,'YÖK AGNO Dönüşüm Çizelgesi'!A2:A355,'YÖK AGNO Dönüşüm Çizelgesi'!B2:B355,"Bulunamadı.",0,1)</f>
        <v>82.5</v>
      </c>
      <c r="L58" s="16">
        <f t="shared" si="3"/>
        <v>26.75</v>
      </c>
      <c r="M58" s="16">
        <f t="shared" si="4"/>
        <v>41.25</v>
      </c>
      <c r="N58" s="16">
        <v>0</v>
      </c>
      <c r="O58" s="16">
        <v>0</v>
      </c>
      <c r="P58" s="16">
        <v>0</v>
      </c>
      <c r="Q58" s="16">
        <v>0</v>
      </c>
      <c r="R58" s="16">
        <f t="shared" si="5"/>
        <v>68</v>
      </c>
      <c r="S58" s="17" t="s">
        <v>39</v>
      </c>
      <c r="T58" s="17" t="s">
        <v>41</v>
      </c>
      <c r="U58" s="17" t="s">
        <v>82</v>
      </c>
      <c r="V58" s="24" t="s">
        <v>44</v>
      </c>
    </row>
    <row r="59" spans="1:22" ht="13.5" thickBot="1" x14ac:dyDescent="0.25">
      <c r="A59" s="43">
        <v>57</v>
      </c>
      <c r="B59" s="26">
        <v>20190409044</v>
      </c>
      <c r="C59" s="27" t="s">
        <v>87</v>
      </c>
      <c r="D59" s="27" t="s">
        <v>16</v>
      </c>
      <c r="E59" s="28">
        <v>54</v>
      </c>
      <c r="F59" s="28">
        <f t="shared" si="0"/>
        <v>40.5</v>
      </c>
      <c r="G59" s="28">
        <v>50</v>
      </c>
      <c r="H59" s="28">
        <f t="shared" si="1"/>
        <v>12.5</v>
      </c>
      <c r="I59" s="28">
        <f t="shared" si="2"/>
        <v>53</v>
      </c>
      <c r="J59" s="28">
        <v>3.18</v>
      </c>
      <c r="K59" s="28">
        <f>_xlfn.XLOOKUP(J59,'YÖK AGNO Dönüşüm Çizelgesi'!A2:A358,'YÖK AGNO Dönüşüm Çizelgesi'!B2:B358,"Bulunamadı.",0,1)</f>
        <v>80.86</v>
      </c>
      <c r="L59" s="28">
        <f t="shared" si="3"/>
        <v>26.5</v>
      </c>
      <c r="M59" s="28">
        <f t="shared" si="4"/>
        <v>40.43</v>
      </c>
      <c r="N59" s="28">
        <v>0</v>
      </c>
      <c r="O59" s="28">
        <v>0</v>
      </c>
      <c r="P59" s="28">
        <v>0</v>
      </c>
      <c r="Q59" s="28">
        <v>0</v>
      </c>
      <c r="R59" s="28">
        <f t="shared" si="5"/>
        <v>66.930000000000007</v>
      </c>
      <c r="S59" s="29" t="s">
        <v>39</v>
      </c>
      <c r="T59" s="29" t="s">
        <v>41</v>
      </c>
      <c r="U59" s="29" t="s">
        <v>81</v>
      </c>
      <c r="V59" s="30" t="s">
        <v>44</v>
      </c>
    </row>
    <row r="60" spans="1:22" ht="13.5" thickBot="1" x14ac:dyDescent="0.25">
      <c r="A60" s="70" t="s">
        <v>45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</row>
    <row r="61" spans="1:22" ht="13.5" thickBot="1" x14ac:dyDescent="0.25">
      <c r="A61" s="25">
        <v>1</v>
      </c>
      <c r="B61" s="31" t="s">
        <v>49</v>
      </c>
      <c r="C61" s="31" t="s">
        <v>83</v>
      </c>
      <c r="D61" s="31" t="s">
        <v>1</v>
      </c>
      <c r="E61" s="32">
        <v>88</v>
      </c>
      <c r="F61" s="32">
        <f t="shared" ref="F61:F85" si="6">E61*75/100</f>
        <v>66</v>
      </c>
      <c r="G61" s="32">
        <v>97.5</v>
      </c>
      <c r="H61" s="32">
        <f t="shared" ref="H61:H85" si="7">G61*25/100</f>
        <v>24.375</v>
      </c>
      <c r="I61" s="28">
        <f t="shared" ref="I61:I85" si="8">F61+H61</f>
        <v>90.375</v>
      </c>
      <c r="J61" s="33">
        <v>2.94</v>
      </c>
      <c r="K61" s="28">
        <f>_xlfn.XLOOKUP(J61,'YÖK AGNO Dönüşüm Çizelgesi'!A2:A365,'YÖK AGNO Dönüşüm Çizelgesi'!B2:B365,"Bulunamadı.",0,1)</f>
        <v>75.260000000000005</v>
      </c>
      <c r="L61" s="32">
        <f t="shared" ref="L61:L85" si="9">I61*50/100</f>
        <v>45.1875</v>
      </c>
      <c r="M61" s="32">
        <f t="shared" ref="M61:M85" si="10">K61*50/100</f>
        <v>37.630000000000003</v>
      </c>
      <c r="N61" s="33">
        <v>0</v>
      </c>
      <c r="O61" s="33">
        <v>0</v>
      </c>
      <c r="P61" s="33">
        <v>0</v>
      </c>
      <c r="Q61" s="33">
        <v>0</v>
      </c>
      <c r="R61" s="28">
        <f t="shared" ref="R61:R85" si="11">L61+M61+N61+O61+P61+Q61</f>
        <v>82.817499999999995</v>
      </c>
      <c r="S61" s="34" t="s">
        <v>39</v>
      </c>
      <c r="T61" s="34" t="s">
        <v>73</v>
      </c>
      <c r="U61" s="51" t="s">
        <v>81</v>
      </c>
      <c r="V61" s="30"/>
    </row>
    <row r="62" spans="1:22" ht="13.5" thickBot="1" x14ac:dyDescent="0.25">
      <c r="A62" s="25">
        <v>2</v>
      </c>
      <c r="B62" s="35" t="s">
        <v>50</v>
      </c>
      <c r="C62" s="35" t="s">
        <v>83</v>
      </c>
      <c r="D62" s="35" t="s">
        <v>7</v>
      </c>
      <c r="E62" s="36">
        <v>90</v>
      </c>
      <c r="F62" s="36">
        <f t="shared" si="6"/>
        <v>67.5</v>
      </c>
      <c r="G62" s="36">
        <v>100</v>
      </c>
      <c r="H62" s="36">
        <f t="shared" si="7"/>
        <v>25</v>
      </c>
      <c r="I62" s="20">
        <f t="shared" si="8"/>
        <v>92.5</v>
      </c>
      <c r="J62" s="37">
        <v>3.45</v>
      </c>
      <c r="K62" s="20">
        <f>_xlfn.XLOOKUP(J62,'YÖK AGNO Dönüşüm Çizelgesi'!A2:A366,'YÖK AGNO Dönüşüm Çizelgesi'!B2:B366,"Bulunamadı.",0,1)</f>
        <v>87.16</v>
      </c>
      <c r="L62" s="36">
        <f t="shared" si="9"/>
        <v>46.25</v>
      </c>
      <c r="M62" s="36">
        <f t="shared" si="10"/>
        <v>43.58</v>
      </c>
      <c r="N62" s="37">
        <v>0</v>
      </c>
      <c r="O62" s="37">
        <v>0</v>
      </c>
      <c r="P62" s="37">
        <v>0</v>
      </c>
      <c r="Q62" s="37">
        <v>0</v>
      </c>
      <c r="R62" s="20">
        <f t="shared" si="11"/>
        <v>89.83</v>
      </c>
      <c r="S62" s="38" t="s">
        <v>39</v>
      </c>
      <c r="T62" s="38" t="s">
        <v>73</v>
      </c>
      <c r="U62" s="51" t="s">
        <v>81</v>
      </c>
      <c r="V62" s="22"/>
    </row>
    <row r="63" spans="1:22" ht="13.5" thickBot="1" x14ac:dyDescent="0.25">
      <c r="A63" s="25">
        <v>3</v>
      </c>
      <c r="B63" s="39" t="s">
        <v>6</v>
      </c>
      <c r="C63" s="39" t="s">
        <v>83</v>
      </c>
      <c r="D63" s="39" t="s">
        <v>7</v>
      </c>
      <c r="E63" s="40">
        <v>64</v>
      </c>
      <c r="F63" s="40">
        <f t="shared" si="6"/>
        <v>48</v>
      </c>
      <c r="G63" s="40">
        <v>66.25</v>
      </c>
      <c r="H63" s="40">
        <f t="shared" si="7"/>
        <v>16.5625</v>
      </c>
      <c r="I63" s="16">
        <f t="shared" si="8"/>
        <v>64.5625</v>
      </c>
      <c r="J63" s="41">
        <v>3.75</v>
      </c>
      <c r="K63" s="16">
        <f>_xlfn.XLOOKUP(J63,'YÖK AGNO Dönüşüm Çizelgesi'!A2:A361,'YÖK AGNO Dönüşüm Çizelgesi'!B2:B361,"Bulunamadı.",0,1)</f>
        <v>94.16</v>
      </c>
      <c r="L63" s="40">
        <f t="shared" si="9"/>
        <v>32.28125</v>
      </c>
      <c r="M63" s="40">
        <f t="shared" si="10"/>
        <v>47.08</v>
      </c>
      <c r="N63" s="41">
        <v>0</v>
      </c>
      <c r="O63" s="41">
        <v>0</v>
      </c>
      <c r="P63" s="41">
        <v>-10</v>
      </c>
      <c r="Q63" s="41">
        <v>0</v>
      </c>
      <c r="R63" s="16">
        <f t="shared" si="11"/>
        <v>69.361249999999998</v>
      </c>
      <c r="S63" s="42" t="s">
        <v>39</v>
      </c>
      <c r="T63" s="42" t="s">
        <v>73</v>
      </c>
      <c r="U63" s="52" t="s">
        <v>82</v>
      </c>
      <c r="V63" s="24"/>
    </row>
    <row r="64" spans="1:22" ht="13.5" thickBot="1" x14ac:dyDescent="0.25">
      <c r="A64" s="25">
        <v>4</v>
      </c>
      <c r="B64" s="35" t="s">
        <v>55</v>
      </c>
      <c r="C64" s="35" t="s">
        <v>83</v>
      </c>
      <c r="D64" s="35" t="s">
        <v>14</v>
      </c>
      <c r="E64" s="36">
        <v>94</v>
      </c>
      <c r="F64" s="36">
        <f t="shared" si="6"/>
        <v>70.5</v>
      </c>
      <c r="G64" s="36">
        <v>87.5</v>
      </c>
      <c r="H64" s="36">
        <f t="shared" si="7"/>
        <v>21.875</v>
      </c>
      <c r="I64" s="20">
        <f t="shared" si="8"/>
        <v>92.375</v>
      </c>
      <c r="J64" s="37">
        <v>3.43</v>
      </c>
      <c r="K64" s="20">
        <f>_xlfn.XLOOKUP(J64,'YÖK AGNO Dönüşüm Çizelgesi'!A2:A372,'YÖK AGNO Dönüşüm Çizelgesi'!B2:B372,"Bulunamadı.",0,1)</f>
        <v>86.7</v>
      </c>
      <c r="L64" s="36">
        <f t="shared" si="9"/>
        <v>46.1875</v>
      </c>
      <c r="M64" s="36">
        <f t="shared" si="10"/>
        <v>43.35</v>
      </c>
      <c r="N64" s="37">
        <v>0</v>
      </c>
      <c r="O64" s="37">
        <v>0</v>
      </c>
      <c r="P64" s="37">
        <v>0</v>
      </c>
      <c r="Q64" s="37">
        <v>0</v>
      </c>
      <c r="R64" s="20">
        <f t="shared" si="11"/>
        <v>89.537499999999994</v>
      </c>
      <c r="S64" s="38" t="s">
        <v>39</v>
      </c>
      <c r="T64" s="38" t="s">
        <v>73</v>
      </c>
      <c r="U64" s="51" t="s">
        <v>81</v>
      </c>
      <c r="V64" s="22"/>
    </row>
    <row r="65" spans="1:22" ht="13.5" thickBot="1" x14ac:dyDescent="0.25">
      <c r="A65" s="25">
        <v>5</v>
      </c>
      <c r="B65" s="9" t="s">
        <v>56</v>
      </c>
      <c r="C65" s="9" t="s">
        <v>83</v>
      </c>
      <c r="D65" s="9" t="s">
        <v>14</v>
      </c>
      <c r="E65" s="10">
        <v>82</v>
      </c>
      <c r="F65" s="10">
        <f t="shared" si="6"/>
        <v>61.5</v>
      </c>
      <c r="G65" s="7">
        <v>93.75</v>
      </c>
      <c r="H65" s="10">
        <f t="shared" si="7"/>
        <v>23.4375</v>
      </c>
      <c r="I65" s="6">
        <f t="shared" si="8"/>
        <v>84.9375</v>
      </c>
      <c r="J65" s="11">
        <v>3.37</v>
      </c>
      <c r="K65" s="6">
        <f>_xlfn.XLOOKUP(J65,'YÖK AGNO Dönüşüm Çizelgesi'!A2:A373,'YÖK AGNO Dönüşüm Çizelgesi'!B2:B373,"Bulunamadı.",0,1)</f>
        <v>85.3</v>
      </c>
      <c r="L65" s="10">
        <f t="shared" si="9"/>
        <v>42.46875</v>
      </c>
      <c r="M65" s="10">
        <f t="shared" si="10"/>
        <v>42.65</v>
      </c>
      <c r="N65" s="11">
        <v>0</v>
      </c>
      <c r="O65" s="11">
        <v>0</v>
      </c>
      <c r="P65" s="11">
        <v>0</v>
      </c>
      <c r="Q65" s="11">
        <v>0</v>
      </c>
      <c r="R65" s="6">
        <f t="shared" si="11"/>
        <v>85.118750000000006</v>
      </c>
      <c r="S65" s="12" t="s">
        <v>39</v>
      </c>
      <c r="T65" s="12" t="s">
        <v>73</v>
      </c>
      <c r="U65" s="53" t="s">
        <v>82</v>
      </c>
      <c r="V65" s="23"/>
    </row>
    <row r="66" spans="1:22" ht="13.5" thickBot="1" x14ac:dyDescent="0.25">
      <c r="A66" s="25">
        <v>6</v>
      </c>
      <c r="B66" s="39" t="s">
        <v>62</v>
      </c>
      <c r="C66" s="39" t="s">
        <v>83</v>
      </c>
      <c r="D66" s="39" t="s">
        <v>14</v>
      </c>
      <c r="E66" s="40">
        <v>88</v>
      </c>
      <c r="F66" s="40">
        <f t="shared" si="6"/>
        <v>66</v>
      </c>
      <c r="G66" s="40">
        <v>97.5</v>
      </c>
      <c r="H66" s="40">
        <f t="shared" si="7"/>
        <v>24.375</v>
      </c>
      <c r="I66" s="16">
        <f t="shared" si="8"/>
        <v>90.375</v>
      </c>
      <c r="J66" s="41">
        <v>2.99</v>
      </c>
      <c r="K66" s="16">
        <f>_xlfn.XLOOKUP(J66,'YÖK AGNO Dönüşüm Çizelgesi'!A2:A379,'YÖK AGNO Dönüşüm Çizelgesi'!B2:B379,"Bulunamadı.",0,1)</f>
        <v>76.430000000000007</v>
      </c>
      <c r="L66" s="40">
        <f t="shared" si="9"/>
        <v>45.1875</v>
      </c>
      <c r="M66" s="40">
        <f t="shared" si="10"/>
        <v>38.215000000000003</v>
      </c>
      <c r="N66" s="41">
        <v>-10</v>
      </c>
      <c r="O66" s="41">
        <v>0</v>
      </c>
      <c r="P66" s="41">
        <v>0</v>
      </c>
      <c r="Q66" s="41">
        <v>0</v>
      </c>
      <c r="R66" s="16">
        <f t="shared" si="11"/>
        <v>73.402500000000003</v>
      </c>
      <c r="S66" s="42" t="s">
        <v>39</v>
      </c>
      <c r="T66" s="42" t="s">
        <v>73</v>
      </c>
      <c r="U66" s="54" t="s">
        <v>82</v>
      </c>
      <c r="V66" s="24"/>
    </row>
    <row r="67" spans="1:22" ht="13.5" thickBot="1" x14ac:dyDescent="0.25">
      <c r="A67" s="25">
        <v>7</v>
      </c>
      <c r="B67" s="31" t="s">
        <v>63</v>
      </c>
      <c r="C67" s="31" t="s">
        <v>84</v>
      </c>
      <c r="D67" s="31" t="s">
        <v>11</v>
      </c>
      <c r="E67" s="32">
        <v>50</v>
      </c>
      <c r="F67" s="32">
        <f t="shared" si="6"/>
        <v>37.5</v>
      </c>
      <c r="G67" s="32">
        <v>73.75</v>
      </c>
      <c r="H67" s="32">
        <f t="shared" si="7"/>
        <v>18.4375</v>
      </c>
      <c r="I67" s="28">
        <f t="shared" si="8"/>
        <v>55.9375</v>
      </c>
      <c r="J67" s="33">
        <v>2.91</v>
      </c>
      <c r="K67" s="28">
        <f>_xlfn.XLOOKUP(J67,'YÖK AGNO Dönüşüm Çizelgesi'!A2:A381,'YÖK AGNO Dönüşüm Çizelgesi'!B2:B381,"Bulunamadı.",0,1)</f>
        <v>74.56</v>
      </c>
      <c r="L67" s="32">
        <f t="shared" si="9"/>
        <v>27.96875</v>
      </c>
      <c r="M67" s="32">
        <f t="shared" si="10"/>
        <v>37.28</v>
      </c>
      <c r="N67" s="33">
        <v>0</v>
      </c>
      <c r="O67" s="33">
        <v>0</v>
      </c>
      <c r="P67" s="33">
        <v>0</v>
      </c>
      <c r="Q67" s="33">
        <v>0</v>
      </c>
      <c r="R67" s="28">
        <f t="shared" si="11"/>
        <v>65.248750000000001</v>
      </c>
      <c r="S67" s="34" t="s">
        <v>39</v>
      </c>
      <c r="T67" s="34" t="s">
        <v>73</v>
      </c>
      <c r="U67" s="51" t="s">
        <v>81</v>
      </c>
      <c r="V67" s="30"/>
    </row>
    <row r="68" spans="1:22" ht="13.5" thickBot="1" x14ac:dyDescent="0.25">
      <c r="A68" s="25">
        <v>8</v>
      </c>
      <c r="B68" s="31" t="s">
        <v>48</v>
      </c>
      <c r="C68" s="31" t="s">
        <v>85</v>
      </c>
      <c r="D68" s="31" t="s">
        <v>3</v>
      </c>
      <c r="E68" s="32">
        <v>92</v>
      </c>
      <c r="F68" s="32">
        <f t="shared" si="6"/>
        <v>69</v>
      </c>
      <c r="G68" s="32">
        <v>97.5</v>
      </c>
      <c r="H68" s="32">
        <f t="shared" si="7"/>
        <v>24.375</v>
      </c>
      <c r="I68" s="28">
        <f t="shared" si="8"/>
        <v>93.375</v>
      </c>
      <c r="J68" s="33">
        <v>2.71</v>
      </c>
      <c r="K68" s="28">
        <f>_xlfn.XLOOKUP(J68,'YÖK AGNO Dönüşüm Çizelgesi'!A2:A364,'YÖK AGNO Dönüşüm Çizelgesi'!B2:B364,"Bulunamadı.",0,1)</f>
        <v>69.900000000000006</v>
      </c>
      <c r="L68" s="32">
        <f t="shared" si="9"/>
        <v>46.6875</v>
      </c>
      <c r="M68" s="32">
        <f t="shared" si="10"/>
        <v>34.950000000000003</v>
      </c>
      <c r="N68" s="33">
        <v>0</v>
      </c>
      <c r="O68" s="33">
        <v>10</v>
      </c>
      <c r="P68" s="33">
        <v>0</v>
      </c>
      <c r="Q68" s="33">
        <v>0</v>
      </c>
      <c r="R68" s="28">
        <f t="shared" si="11"/>
        <v>91.637500000000003</v>
      </c>
      <c r="S68" s="34" t="s">
        <v>39</v>
      </c>
      <c r="T68" s="34" t="s">
        <v>73</v>
      </c>
      <c r="U68" s="51" t="s">
        <v>81</v>
      </c>
      <c r="V68" s="30" t="s">
        <v>75</v>
      </c>
    </row>
    <row r="69" spans="1:22" ht="13.5" thickBot="1" x14ac:dyDescent="0.25">
      <c r="A69" s="25">
        <v>9</v>
      </c>
      <c r="B69" s="31" t="s">
        <v>54</v>
      </c>
      <c r="C69" s="31" t="s">
        <v>88</v>
      </c>
      <c r="D69" s="31" t="s">
        <v>70</v>
      </c>
      <c r="E69" s="32">
        <v>64</v>
      </c>
      <c r="F69" s="32">
        <f t="shared" si="6"/>
        <v>48</v>
      </c>
      <c r="G69" s="32">
        <v>58.75</v>
      </c>
      <c r="H69" s="32">
        <f t="shared" si="7"/>
        <v>14.6875</v>
      </c>
      <c r="I69" s="28">
        <f t="shared" si="8"/>
        <v>62.6875</v>
      </c>
      <c r="J69" s="33">
        <v>3.15</v>
      </c>
      <c r="K69" s="28">
        <f>_xlfn.XLOOKUP(J69,'YÖK AGNO Dönüşüm Çizelgesi'!A2:A371,'YÖK AGNO Dönüşüm Çizelgesi'!B2:B371,"Bulunamadı.",0,1)</f>
        <v>80.16</v>
      </c>
      <c r="L69" s="32">
        <f t="shared" si="9"/>
        <v>31.34375</v>
      </c>
      <c r="M69" s="32">
        <f t="shared" si="10"/>
        <v>40.08</v>
      </c>
      <c r="N69" s="33">
        <v>0</v>
      </c>
      <c r="O69" s="33">
        <v>10</v>
      </c>
      <c r="P69" s="33">
        <v>0</v>
      </c>
      <c r="Q69" s="33">
        <v>0</v>
      </c>
      <c r="R69" s="28">
        <f t="shared" si="11"/>
        <v>81.423749999999998</v>
      </c>
      <c r="S69" s="34" t="s">
        <v>39</v>
      </c>
      <c r="T69" s="34" t="s">
        <v>73</v>
      </c>
      <c r="U69" s="51" t="s">
        <v>81</v>
      </c>
      <c r="V69" s="30" t="s">
        <v>77</v>
      </c>
    </row>
    <row r="70" spans="1:22" ht="13.5" thickBot="1" x14ac:dyDescent="0.25">
      <c r="A70" s="25">
        <v>10</v>
      </c>
      <c r="B70" s="31" t="s">
        <v>47</v>
      </c>
      <c r="C70" s="31" t="s">
        <v>89</v>
      </c>
      <c r="D70" s="31" t="s">
        <v>67</v>
      </c>
      <c r="E70" s="32">
        <v>88</v>
      </c>
      <c r="F70" s="32">
        <f t="shared" si="6"/>
        <v>66</v>
      </c>
      <c r="G70" s="32">
        <v>97.5</v>
      </c>
      <c r="H70" s="32">
        <f t="shared" si="7"/>
        <v>24.375</v>
      </c>
      <c r="I70" s="28">
        <f t="shared" si="8"/>
        <v>90.375</v>
      </c>
      <c r="J70" s="33">
        <v>3.89</v>
      </c>
      <c r="K70" s="28">
        <f>_xlfn.XLOOKUP(J70,'YÖK AGNO Dönüşüm Çizelgesi'!A2:A362,'YÖK AGNO Dönüşüm Çizelgesi'!B2:B362,"Bulunamadı.",0,1)</f>
        <v>97.43</v>
      </c>
      <c r="L70" s="32">
        <f t="shared" si="9"/>
        <v>45.1875</v>
      </c>
      <c r="M70" s="32">
        <f t="shared" si="10"/>
        <v>48.715000000000003</v>
      </c>
      <c r="N70" s="33">
        <v>0</v>
      </c>
      <c r="O70" s="33">
        <v>0</v>
      </c>
      <c r="P70" s="33">
        <v>0</v>
      </c>
      <c r="Q70" s="33">
        <v>0</v>
      </c>
      <c r="R70" s="28">
        <f t="shared" si="11"/>
        <v>93.902500000000003</v>
      </c>
      <c r="S70" s="34" t="s">
        <v>39</v>
      </c>
      <c r="T70" s="34" t="s">
        <v>73</v>
      </c>
      <c r="U70" s="51" t="s">
        <v>81</v>
      </c>
      <c r="V70" s="30"/>
    </row>
    <row r="71" spans="1:22" ht="13.5" thickBot="1" x14ac:dyDescent="0.25">
      <c r="A71" s="25">
        <v>11</v>
      </c>
      <c r="B71" s="62" t="s">
        <v>57</v>
      </c>
      <c r="C71" s="62" t="s">
        <v>86</v>
      </c>
      <c r="D71" s="62" t="s">
        <v>17</v>
      </c>
      <c r="E71" s="63">
        <v>84</v>
      </c>
      <c r="F71" s="63">
        <f t="shared" si="6"/>
        <v>63</v>
      </c>
      <c r="G71" s="63">
        <v>86.25</v>
      </c>
      <c r="H71" s="63">
        <f t="shared" si="7"/>
        <v>21.5625</v>
      </c>
      <c r="I71" s="64">
        <f t="shared" si="8"/>
        <v>84.5625</v>
      </c>
      <c r="J71" s="65">
        <v>3.1</v>
      </c>
      <c r="K71" s="64">
        <f>_xlfn.XLOOKUP(J71,'YÖK AGNO Dönüşüm Çizelgesi'!A2:A374,'YÖK AGNO Dönüşüm Çizelgesi'!B2:B374,"Bulunamadı.",0,1)</f>
        <v>79</v>
      </c>
      <c r="L71" s="63">
        <f t="shared" si="9"/>
        <v>42.28125</v>
      </c>
      <c r="M71" s="63">
        <f t="shared" si="10"/>
        <v>39.5</v>
      </c>
      <c r="N71" s="65">
        <v>-10</v>
      </c>
      <c r="O71" s="65">
        <v>0</v>
      </c>
      <c r="P71" s="65">
        <v>0</v>
      </c>
      <c r="Q71" s="65">
        <v>0</v>
      </c>
      <c r="R71" s="64">
        <f t="shared" si="11"/>
        <v>71.78125</v>
      </c>
      <c r="S71" s="66" t="s">
        <v>39</v>
      </c>
      <c r="T71" s="66" t="s">
        <v>73</v>
      </c>
      <c r="U71" s="67" t="s">
        <v>81</v>
      </c>
      <c r="V71" s="68"/>
    </row>
    <row r="72" spans="1:22" ht="13.5" thickBot="1" x14ac:dyDescent="0.25">
      <c r="A72" s="25">
        <v>12</v>
      </c>
      <c r="B72" s="35" t="s">
        <v>19</v>
      </c>
      <c r="C72" s="35" t="s">
        <v>86</v>
      </c>
      <c r="D72" s="35" t="s">
        <v>18</v>
      </c>
      <c r="E72" s="36">
        <v>80</v>
      </c>
      <c r="F72" s="36">
        <f t="shared" si="6"/>
        <v>60</v>
      </c>
      <c r="G72" s="36">
        <v>75</v>
      </c>
      <c r="H72" s="36">
        <f t="shared" si="7"/>
        <v>18.75</v>
      </c>
      <c r="I72" s="20">
        <f t="shared" si="8"/>
        <v>78.75</v>
      </c>
      <c r="J72" s="37">
        <v>3.24</v>
      </c>
      <c r="K72" s="20">
        <f>_xlfn.XLOOKUP(J72,'YÖK AGNO Dönüşüm Çizelgesi'!A2:A380,'YÖK AGNO Dönüşüm Çizelgesi'!B2:B380,"Bulunamadı.",0,1)</f>
        <v>82.26</v>
      </c>
      <c r="L72" s="36">
        <f t="shared" si="9"/>
        <v>39.375</v>
      </c>
      <c r="M72" s="36">
        <f t="shared" si="10"/>
        <v>41.13</v>
      </c>
      <c r="N72" s="37">
        <v>0</v>
      </c>
      <c r="O72" s="37">
        <v>0</v>
      </c>
      <c r="P72" s="37">
        <v>-10</v>
      </c>
      <c r="Q72" s="37">
        <v>0</v>
      </c>
      <c r="R72" s="20">
        <f t="shared" si="11"/>
        <v>70.504999999999995</v>
      </c>
      <c r="S72" s="38" t="s">
        <v>39</v>
      </c>
      <c r="T72" s="38" t="s">
        <v>73</v>
      </c>
      <c r="U72" s="51" t="s">
        <v>81</v>
      </c>
      <c r="V72" s="22"/>
    </row>
    <row r="73" spans="1:22" ht="13.5" thickBot="1" x14ac:dyDescent="0.25">
      <c r="A73" s="25">
        <v>13</v>
      </c>
      <c r="B73" s="9" t="s">
        <v>53</v>
      </c>
      <c r="C73" s="9" t="s">
        <v>86</v>
      </c>
      <c r="D73" s="9" t="s">
        <v>69</v>
      </c>
      <c r="E73" s="10">
        <v>96</v>
      </c>
      <c r="F73" s="10">
        <f t="shared" si="6"/>
        <v>72</v>
      </c>
      <c r="G73" s="10">
        <v>96.25</v>
      </c>
      <c r="H73" s="10">
        <f t="shared" si="7"/>
        <v>24.0625</v>
      </c>
      <c r="I73" s="6">
        <f t="shared" si="8"/>
        <v>96.0625</v>
      </c>
      <c r="J73" s="11">
        <v>2.27</v>
      </c>
      <c r="K73" s="6">
        <f>_xlfn.XLOOKUP(J73,'YÖK AGNO Dönüşüm Çizelgesi'!A2:A369,'YÖK AGNO Dönüşüm Çizelgesi'!B2:B369,"Bulunamadı.",0,1)</f>
        <v>59.63</v>
      </c>
      <c r="L73" s="10">
        <f t="shared" si="9"/>
        <v>48.03125</v>
      </c>
      <c r="M73" s="10">
        <f t="shared" si="10"/>
        <v>29.815000000000001</v>
      </c>
      <c r="N73" s="11">
        <v>-10</v>
      </c>
      <c r="O73" s="11">
        <v>0</v>
      </c>
      <c r="P73" s="11">
        <v>0</v>
      </c>
      <c r="Q73" s="11">
        <v>0</v>
      </c>
      <c r="R73" s="6">
        <f t="shared" si="11"/>
        <v>67.846249999999998</v>
      </c>
      <c r="S73" s="12" t="s">
        <v>39</v>
      </c>
      <c r="T73" s="12" t="s">
        <v>73</v>
      </c>
      <c r="U73" s="53" t="s">
        <v>82</v>
      </c>
      <c r="V73" s="23"/>
    </row>
    <row r="74" spans="1:22" ht="13.5" thickBot="1" x14ac:dyDescent="0.25">
      <c r="A74" s="25">
        <v>14</v>
      </c>
      <c r="B74" s="39" t="s">
        <v>60</v>
      </c>
      <c r="C74" s="39" t="s">
        <v>86</v>
      </c>
      <c r="D74" s="39" t="s">
        <v>18</v>
      </c>
      <c r="E74" s="40">
        <v>70</v>
      </c>
      <c r="F74" s="40">
        <f>E74*75/100</f>
        <v>52.5</v>
      </c>
      <c r="G74" s="40">
        <v>90</v>
      </c>
      <c r="H74" s="40">
        <f>G74*25/100</f>
        <v>22.5</v>
      </c>
      <c r="I74" s="16">
        <f>F74+H74</f>
        <v>75</v>
      </c>
      <c r="J74" s="41">
        <v>2.23</v>
      </c>
      <c r="K74" s="16">
        <f>_xlfn.XLOOKUP(J74,'YÖK AGNO Dönüşüm Çizelgesi'!A2:A377,'YÖK AGNO Dönüşüm Çizelgesi'!B2:B377,"Bulunamadı.",0,1)</f>
        <v>58.7</v>
      </c>
      <c r="L74" s="40">
        <f>I74*50/100</f>
        <v>37.5</v>
      </c>
      <c r="M74" s="40">
        <f>K74*50/100</f>
        <v>29.35</v>
      </c>
      <c r="N74" s="41">
        <v>0</v>
      </c>
      <c r="O74" s="41">
        <v>0</v>
      </c>
      <c r="P74" s="41">
        <v>0</v>
      </c>
      <c r="Q74" s="41">
        <v>0</v>
      </c>
      <c r="R74" s="16">
        <f>L74+M74+N74+O74+P74+Q74</f>
        <v>66.849999999999994</v>
      </c>
      <c r="S74" s="42" t="s">
        <v>39</v>
      </c>
      <c r="T74" s="42" t="s">
        <v>73</v>
      </c>
      <c r="U74" s="52" t="s">
        <v>82</v>
      </c>
      <c r="V74" s="24"/>
    </row>
    <row r="75" spans="1:22" ht="13.5" thickBot="1" x14ac:dyDescent="0.25">
      <c r="A75" s="25">
        <v>15</v>
      </c>
      <c r="B75" s="56" t="s">
        <v>51</v>
      </c>
      <c r="C75" s="56" t="s">
        <v>86</v>
      </c>
      <c r="D75" s="56" t="s">
        <v>68</v>
      </c>
      <c r="E75" s="57">
        <v>94</v>
      </c>
      <c r="F75" s="57">
        <f t="shared" si="6"/>
        <v>70.5</v>
      </c>
      <c r="G75" s="57">
        <v>92.5</v>
      </c>
      <c r="H75" s="57">
        <f t="shared" si="7"/>
        <v>23.125</v>
      </c>
      <c r="I75" s="58">
        <f t="shared" si="8"/>
        <v>93.625</v>
      </c>
      <c r="J75" s="59">
        <v>3.26</v>
      </c>
      <c r="K75" s="58">
        <f>_xlfn.XLOOKUP(J75,'YÖK AGNO Dönüşüm Çizelgesi'!A2:A367,'YÖK AGNO Dönüşüm Çizelgesi'!B2:B367,"Bulunamadı.",0,1)</f>
        <v>82.73</v>
      </c>
      <c r="L75" s="57">
        <f t="shared" si="9"/>
        <v>46.8125</v>
      </c>
      <c r="M75" s="57">
        <f t="shared" si="10"/>
        <v>41.365000000000002</v>
      </c>
      <c r="N75" s="59">
        <v>-10</v>
      </c>
      <c r="O75" s="59">
        <v>0</v>
      </c>
      <c r="P75" s="59">
        <v>0</v>
      </c>
      <c r="Q75" s="59">
        <v>0</v>
      </c>
      <c r="R75" s="58">
        <f t="shared" si="11"/>
        <v>78.177500000000009</v>
      </c>
      <c r="S75" s="60" t="s">
        <v>39</v>
      </c>
      <c r="T75" s="60" t="s">
        <v>73</v>
      </c>
      <c r="U75" s="69" t="s">
        <v>81</v>
      </c>
      <c r="V75" s="61"/>
    </row>
    <row r="76" spans="1:22" ht="13.5" thickBot="1" x14ac:dyDescent="0.25">
      <c r="A76" s="25">
        <v>16</v>
      </c>
      <c r="B76" s="35" t="s">
        <v>61</v>
      </c>
      <c r="C76" s="35" t="s">
        <v>86</v>
      </c>
      <c r="D76" s="35" t="s">
        <v>5</v>
      </c>
      <c r="E76" s="36">
        <v>86</v>
      </c>
      <c r="F76" s="36">
        <f t="shared" si="6"/>
        <v>64.5</v>
      </c>
      <c r="G76" s="36">
        <v>87.5</v>
      </c>
      <c r="H76" s="36">
        <f t="shared" si="7"/>
        <v>21.875</v>
      </c>
      <c r="I76" s="20">
        <f t="shared" si="8"/>
        <v>86.375</v>
      </c>
      <c r="J76" s="37">
        <v>3.14</v>
      </c>
      <c r="K76" s="20">
        <f>_xlfn.XLOOKUP(J76,'YÖK AGNO Dönüşüm Çizelgesi'!A2:A378,'YÖK AGNO Dönüşüm Çizelgesi'!B2:B378,"Bulunamadı.",0,1)</f>
        <v>79.930000000000007</v>
      </c>
      <c r="L76" s="36">
        <f t="shared" si="9"/>
        <v>43.1875</v>
      </c>
      <c r="M76" s="36">
        <f t="shared" si="10"/>
        <v>39.965000000000003</v>
      </c>
      <c r="N76" s="37">
        <v>0</v>
      </c>
      <c r="O76" s="37">
        <v>0</v>
      </c>
      <c r="P76" s="37">
        <v>0</v>
      </c>
      <c r="Q76" s="37">
        <v>0</v>
      </c>
      <c r="R76" s="20">
        <f t="shared" si="11"/>
        <v>83.152500000000003</v>
      </c>
      <c r="S76" s="38" t="s">
        <v>39</v>
      </c>
      <c r="T76" s="38" t="s">
        <v>73</v>
      </c>
      <c r="U76" s="51" t="s">
        <v>81</v>
      </c>
      <c r="V76" s="22"/>
    </row>
    <row r="77" spans="1:22" ht="13.5" thickBot="1" x14ac:dyDescent="0.25">
      <c r="A77" s="25">
        <v>17</v>
      </c>
      <c r="B77" s="9" t="s">
        <v>65</v>
      </c>
      <c r="C77" s="9" t="s">
        <v>86</v>
      </c>
      <c r="D77" s="9" t="s">
        <v>5</v>
      </c>
      <c r="E77" s="10">
        <v>86</v>
      </c>
      <c r="F77" s="10">
        <f t="shared" si="6"/>
        <v>64.5</v>
      </c>
      <c r="G77" s="10">
        <v>80</v>
      </c>
      <c r="H77" s="10">
        <f t="shared" si="7"/>
        <v>20</v>
      </c>
      <c r="I77" s="6">
        <f t="shared" si="8"/>
        <v>84.5</v>
      </c>
      <c r="J77" s="11">
        <v>2.7</v>
      </c>
      <c r="K77" s="6">
        <f>_xlfn.XLOOKUP(J77,'YÖK AGNO Dönüşüm Çizelgesi'!A2:A383,'YÖK AGNO Dönüşüm Çizelgesi'!B2:B383,"Bulunamadı.",0,1)</f>
        <v>69.66</v>
      </c>
      <c r="L77" s="10">
        <f t="shared" si="9"/>
        <v>42.25</v>
      </c>
      <c r="M77" s="10">
        <f t="shared" si="10"/>
        <v>34.83</v>
      </c>
      <c r="N77" s="11">
        <v>0</v>
      </c>
      <c r="O77" s="11">
        <v>0</v>
      </c>
      <c r="P77" s="11">
        <v>0</v>
      </c>
      <c r="Q77" s="11">
        <v>0</v>
      </c>
      <c r="R77" s="6">
        <f t="shared" si="11"/>
        <v>77.08</v>
      </c>
      <c r="S77" s="12" t="s">
        <v>39</v>
      </c>
      <c r="T77" s="12" t="s">
        <v>73</v>
      </c>
      <c r="U77" s="53" t="s">
        <v>82</v>
      </c>
      <c r="V77" s="23"/>
    </row>
    <row r="78" spans="1:22" ht="13.5" thickBot="1" x14ac:dyDescent="0.25">
      <c r="A78" s="25">
        <v>18</v>
      </c>
      <c r="B78" s="9" t="s">
        <v>66</v>
      </c>
      <c r="C78" s="9" t="s">
        <v>86</v>
      </c>
      <c r="D78" s="9" t="s">
        <v>5</v>
      </c>
      <c r="E78" s="10">
        <v>76</v>
      </c>
      <c r="F78" s="10">
        <f t="shared" si="6"/>
        <v>57</v>
      </c>
      <c r="G78" s="10">
        <v>86.25</v>
      </c>
      <c r="H78" s="10">
        <f t="shared" si="7"/>
        <v>21.5625</v>
      </c>
      <c r="I78" s="6">
        <f t="shared" si="8"/>
        <v>78.5625</v>
      </c>
      <c r="J78" s="11">
        <v>2.8</v>
      </c>
      <c r="K78" s="6">
        <f>_xlfn.XLOOKUP(J78,'YÖK AGNO Dönüşüm Çizelgesi'!A2:A384,'YÖK AGNO Dönüşüm Çizelgesi'!B2:B384,"Bulunamadı.",0,1)</f>
        <v>72</v>
      </c>
      <c r="L78" s="10">
        <f t="shared" si="9"/>
        <v>39.28125</v>
      </c>
      <c r="M78" s="10">
        <f t="shared" si="10"/>
        <v>36</v>
      </c>
      <c r="N78" s="11">
        <v>0</v>
      </c>
      <c r="O78" s="11">
        <v>0</v>
      </c>
      <c r="P78" s="11">
        <v>0</v>
      </c>
      <c r="Q78" s="11">
        <v>0</v>
      </c>
      <c r="R78" s="6">
        <f t="shared" si="11"/>
        <v>75.28125</v>
      </c>
      <c r="S78" s="12" t="s">
        <v>39</v>
      </c>
      <c r="T78" s="12" t="s">
        <v>73</v>
      </c>
      <c r="U78" s="53" t="s">
        <v>82</v>
      </c>
      <c r="V78" s="23"/>
    </row>
    <row r="79" spans="1:22" ht="13.5" thickBot="1" x14ac:dyDescent="0.25">
      <c r="A79" s="25">
        <v>19</v>
      </c>
      <c r="B79" s="39" t="s">
        <v>46</v>
      </c>
      <c r="C79" s="39" t="s">
        <v>86</v>
      </c>
      <c r="D79" s="39" t="s">
        <v>5</v>
      </c>
      <c r="E79" s="40">
        <v>66</v>
      </c>
      <c r="F79" s="40">
        <f t="shared" si="6"/>
        <v>49.5</v>
      </c>
      <c r="G79" s="40">
        <v>82.5</v>
      </c>
      <c r="H79" s="40">
        <f t="shared" si="7"/>
        <v>20.625</v>
      </c>
      <c r="I79" s="16">
        <f t="shared" si="8"/>
        <v>70.125</v>
      </c>
      <c r="J79" s="41">
        <v>2.81</v>
      </c>
      <c r="K79" s="16">
        <f>_xlfn.XLOOKUP(J79,'YÖK AGNO Dönüşüm Çizelgesi'!A2:A360,'YÖK AGNO Dönüşüm Çizelgesi'!B2:B360,"Bulunamadı.",0,1)</f>
        <v>72.23</v>
      </c>
      <c r="L79" s="40">
        <f t="shared" si="9"/>
        <v>35.0625</v>
      </c>
      <c r="M79" s="40">
        <f t="shared" si="10"/>
        <v>36.115000000000002</v>
      </c>
      <c r="N79" s="41">
        <v>-10</v>
      </c>
      <c r="O79" s="41">
        <v>0</v>
      </c>
      <c r="P79" s="41">
        <v>0</v>
      </c>
      <c r="Q79" s="41">
        <v>0</v>
      </c>
      <c r="R79" s="16">
        <f t="shared" si="11"/>
        <v>61.177500000000009</v>
      </c>
      <c r="S79" s="42" t="s">
        <v>39</v>
      </c>
      <c r="T79" s="42" t="s">
        <v>73</v>
      </c>
      <c r="U79" s="54" t="s">
        <v>82</v>
      </c>
      <c r="V79" s="24"/>
    </row>
    <row r="80" spans="1:22" ht="13.5" thickBot="1" x14ac:dyDescent="0.25">
      <c r="A80" s="25">
        <v>20</v>
      </c>
      <c r="B80" s="35" t="s">
        <v>9</v>
      </c>
      <c r="C80" s="35" t="s">
        <v>86</v>
      </c>
      <c r="D80" s="35" t="s">
        <v>4</v>
      </c>
      <c r="E80" s="36">
        <v>84</v>
      </c>
      <c r="F80" s="36">
        <f t="shared" si="6"/>
        <v>63</v>
      </c>
      <c r="G80" s="36">
        <v>95</v>
      </c>
      <c r="H80" s="36">
        <f t="shared" si="7"/>
        <v>23.75</v>
      </c>
      <c r="I80" s="20">
        <f t="shared" si="8"/>
        <v>86.75</v>
      </c>
      <c r="J80" s="37">
        <v>2.63</v>
      </c>
      <c r="K80" s="20">
        <f>_xlfn.XLOOKUP(J80,'YÖK AGNO Dönüşüm Çizelgesi'!A2:A363,'YÖK AGNO Dönüşüm Çizelgesi'!B2:B363,"Bulunamadı.",0,1)</f>
        <v>68.03</v>
      </c>
      <c r="L80" s="36">
        <f t="shared" si="9"/>
        <v>43.375</v>
      </c>
      <c r="M80" s="36">
        <f t="shared" si="10"/>
        <v>34.015000000000001</v>
      </c>
      <c r="N80" s="37">
        <v>0</v>
      </c>
      <c r="O80" s="37">
        <v>0</v>
      </c>
      <c r="P80" s="37">
        <v>-10</v>
      </c>
      <c r="Q80" s="37">
        <v>0</v>
      </c>
      <c r="R80" s="20">
        <f t="shared" si="11"/>
        <v>67.39</v>
      </c>
      <c r="S80" s="38" t="s">
        <v>39</v>
      </c>
      <c r="T80" s="38" t="s">
        <v>73</v>
      </c>
      <c r="U80" s="51" t="s">
        <v>81</v>
      </c>
      <c r="V80" s="22"/>
    </row>
    <row r="81" spans="1:22" ht="13.5" thickBot="1" x14ac:dyDescent="0.25">
      <c r="A81" s="25">
        <v>21</v>
      </c>
      <c r="B81" s="39" t="s">
        <v>15</v>
      </c>
      <c r="C81" s="39" t="s">
        <v>86</v>
      </c>
      <c r="D81" s="39" t="s">
        <v>4</v>
      </c>
      <c r="E81" s="40">
        <v>62</v>
      </c>
      <c r="F81" s="40">
        <f t="shared" si="6"/>
        <v>46.5</v>
      </c>
      <c r="G81" s="40">
        <v>50</v>
      </c>
      <c r="H81" s="40">
        <f t="shared" si="7"/>
        <v>12.5</v>
      </c>
      <c r="I81" s="16">
        <f t="shared" si="8"/>
        <v>59</v>
      </c>
      <c r="J81" s="41">
        <v>2.4500000000000002</v>
      </c>
      <c r="K81" s="16">
        <f>_xlfn.XLOOKUP(J81,'YÖK AGNO Dönüşüm Çizelgesi'!A2:A370,'YÖK AGNO Dönüşüm Çizelgesi'!B2:B370,"Bulunamadı.",0,1)</f>
        <v>63.83</v>
      </c>
      <c r="L81" s="40">
        <f t="shared" si="9"/>
        <v>29.5</v>
      </c>
      <c r="M81" s="40">
        <f t="shared" si="10"/>
        <v>31.914999999999999</v>
      </c>
      <c r="N81" s="41">
        <v>0</v>
      </c>
      <c r="O81" s="41">
        <v>0</v>
      </c>
      <c r="P81" s="41">
        <v>0</v>
      </c>
      <c r="Q81" s="41">
        <v>0</v>
      </c>
      <c r="R81" s="16">
        <f t="shared" si="11"/>
        <v>61.414999999999999</v>
      </c>
      <c r="S81" s="42" t="s">
        <v>39</v>
      </c>
      <c r="T81" s="42" t="s">
        <v>73</v>
      </c>
      <c r="U81" s="52" t="s">
        <v>82</v>
      </c>
      <c r="V81" s="24"/>
    </row>
    <row r="82" spans="1:22" ht="13.5" thickBot="1" x14ac:dyDescent="0.25">
      <c r="A82" s="25">
        <v>22</v>
      </c>
      <c r="B82" s="31" t="s">
        <v>64</v>
      </c>
      <c r="C82" s="31" t="s">
        <v>87</v>
      </c>
      <c r="D82" s="31" t="s">
        <v>72</v>
      </c>
      <c r="E82" s="32">
        <v>96</v>
      </c>
      <c r="F82" s="32">
        <f t="shared" si="6"/>
        <v>72</v>
      </c>
      <c r="G82" s="32">
        <v>100</v>
      </c>
      <c r="H82" s="32">
        <f t="shared" si="7"/>
        <v>25</v>
      </c>
      <c r="I82" s="28">
        <f t="shared" si="8"/>
        <v>97</v>
      </c>
      <c r="J82" s="33">
        <v>2.81</v>
      </c>
      <c r="K82" s="28">
        <f>_xlfn.XLOOKUP(J82,'YÖK AGNO Dönüşüm Çizelgesi'!A2:A382,'YÖK AGNO Dönüşüm Çizelgesi'!B2:B382,"Bulunamadı.",0,1)</f>
        <v>72.23</v>
      </c>
      <c r="L82" s="32">
        <f t="shared" si="9"/>
        <v>48.5</v>
      </c>
      <c r="M82" s="32">
        <f t="shared" si="10"/>
        <v>36.115000000000002</v>
      </c>
      <c r="N82" s="33">
        <v>-10</v>
      </c>
      <c r="O82" s="33">
        <v>0</v>
      </c>
      <c r="P82" s="33">
        <v>0</v>
      </c>
      <c r="Q82" s="33">
        <v>0</v>
      </c>
      <c r="R82" s="28">
        <f t="shared" si="11"/>
        <v>74.615000000000009</v>
      </c>
      <c r="S82" s="34" t="s">
        <v>39</v>
      </c>
      <c r="T82" s="34" t="s">
        <v>73</v>
      </c>
      <c r="U82" s="51" t="s">
        <v>81</v>
      </c>
      <c r="V82" s="30"/>
    </row>
    <row r="83" spans="1:22" ht="13.5" thickBot="1" x14ac:dyDescent="0.25">
      <c r="A83" s="25">
        <v>23</v>
      </c>
      <c r="B83" s="35" t="s">
        <v>58</v>
      </c>
      <c r="C83" s="35" t="s">
        <v>87</v>
      </c>
      <c r="D83" s="35" t="s">
        <v>71</v>
      </c>
      <c r="E83" s="36">
        <v>82</v>
      </c>
      <c r="F83" s="36">
        <f t="shared" si="6"/>
        <v>61.5</v>
      </c>
      <c r="G83" s="36">
        <v>95</v>
      </c>
      <c r="H83" s="36">
        <f t="shared" si="7"/>
        <v>23.75</v>
      </c>
      <c r="I83" s="20">
        <f t="shared" si="8"/>
        <v>85.25</v>
      </c>
      <c r="J83" s="37">
        <v>3.21</v>
      </c>
      <c r="K83" s="20">
        <f>_xlfn.XLOOKUP(J83,'YÖK AGNO Dönüşüm Çizelgesi'!A2:A375,'YÖK AGNO Dönüşüm Çizelgesi'!B2:B375,"Bulunamadı.",0,1)</f>
        <v>81.56</v>
      </c>
      <c r="L83" s="36">
        <f t="shared" si="9"/>
        <v>42.625</v>
      </c>
      <c r="M83" s="36">
        <f t="shared" si="10"/>
        <v>40.78</v>
      </c>
      <c r="N83" s="37">
        <v>0</v>
      </c>
      <c r="O83" s="37">
        <v>0</v>
      </c>
      <c r="P83" s="37">
        <v>0</v>
      </c>
      <c r="Q83" s="37">
        <v>0</v>
      </c>
      <c r="R83" s="20">
        <f t="shared" si="11"/>
        <v>83.405000000000001</v>
      </c>
      <c r="S83" s="38" t="s">
        <v>39</v>
      </c>
      <c r="T83" s="38" t="s">
        <v>73</v>
      </c>
      <c r="U83" s="51" t="s">
        <v>81</v>
      </c>
      <c r="V83" s="22"/>
    </row>
    <row r="84" spans="1:22" ht="13.5" thickBot="1" x14ac:dyDescent="0.25">
      <c r="A84" s="25">
        <v>24</v>
      </c>
      <c r="B84" s="39" t="s">
        <v>59</v>
      </c>
      <c r="C84" s="39" t="s">
        <v>87</v>
      </c>
      <c r="D84" s="39" t="s">
        <v>71</v>
      </c>
      <c r="E84" s="40">
        <v>70</v>
      </c>
      <c r="F84" s="40">
        <f t="shared" si="6"/>
        <v>52.5</v>
      </c>
      <c r="G84" s="40">
        <v>77.5</v>
      </c>
      <c r="H84" s="40">
        <f t="shared" si="7"/>
        <v>19.375</v>
      </c>
      <c r="I84" s="16">
        <f t="shared" si="8"/>
        <v>71.875</v>
      </c>
      <c r="J84" s="41">
        <v>2.54</v>
      </c>
      <c r="K84" s="16">
        <f>_xlfn.XLOOKUP(J84,'YÖK AGNO Dönüşüm Çizelgesi'!A2:A376,'YÖK AGNO Dönüşüm Çizelgesi'!B2:B376,"Bulunamadı.",0,1)</f>
        <v>65.930000000000007</v>
      </c>
      <c r="L84" s="40">
        <f t="shared" si="9"/>
        <v>35.9375</v>
      </c>
      <c r="M84" s="40">
        <f t="shared" si="10"/>
        <v>32.965000000000003</v>
      </c>
      <c r="N84" s="41">
        <v>0</v>
      </c>
      <c r="O84" s="41">
        <v>0</v>
      </c>
      <c r="P84" s="41">
        <v>0</v>
      </c>
      <c r="Q84" s="41">
        <v>0</v>
      </c>
      <c r="R84" s="16">
        <f t="shared" si="11"/>
        <v>68.902500000000003</v>
      </c>
      <c r="S84" s="42" t="s">
        <v>39</v>
      </c>
      <c r="T84" s="42" t="s">
        <v>73</v>
      </c>
      <c r="U84" s="52" t="s">
        <v>82</v>
      </c>
      <c r="V84" s="24"/>
    </row>
    <row r="85" spans="1:22" ht="13.5" thickBot="1" x14ac:dyDescent="0.25">
      <c r="A85" s="25">
        <v>25</v>
      </c>
      <c r="B85" s="31" t="s">
        <v>52</v>
      </c>
      <c r="C85" s="31" t="s">
        <v>87</v>
      </c>
      <c r="D85" s="31" t="s">
        <v>16</v>
      </c>
      <c r="E85" s="32">
        <v>62</v>
      </c>
      <c r="F85" s="32">
        <f t="shared" si="6"/>
        <v>46.5</v>
      </c>
      <c r="G85" s="32">
        <v>90</v>
      </c>
      <c r="H85" s="32">
        <f t="shared" si="7"/>
        <v>22.5</v>
      </c>
      <c r="I85" s="28">
        <f t="shared" si="8"/>
        <v>69</v>
      </c>
      <c r="J85" s="33">
        <v>2.5499999999999998</v>
      </c>
      <c r="K85" s="28">
        <f>_xlfn.XLOOKUP(J85,'YÖK AGNO Dönüşüm Çizelgesi'!A2:A368,'YÖK AGNO Dönüşüm Çizelgesi'!B2:B368,"Bulunamadı.",0,1)</f>
        <v>66.16</v>
      </c>
      <c r="L85" s="32">
        <f t="shared" si="9"/>
        <v>34.5</v>
      </c>
      <c r="M85" s="32">
        <f t="shared" si="10"/>
        <v>33.08</v>
      </c>
      <c r="N85" s="33">
        <v>0</v>
      </c>
      <c r="O85" s="33">
        <v>10</v>
      </c>
      <c r="P85" s="33">
        <v>0</v>
      </c>
      <c r="Q85" s="33">
        <v>0</v>
      </c>
      <c r="R85" s="28">
        <f t="shared" si="11"/>
        <v>77.58</v>
      </c>
      <c r="S85" s="34" t="s">
        <v>39</v>
      </c>
      <c r="T85" s="34" t="s">
        <v>73</v>
      </c>
      <c r="U85" s="55" t="s">
        <v>81</v>
      </c>
      <c r="V85" s="30" t="s">
        <v>76</v>
      </c>
    </row>
    <row r="87" spans="1:22" x14ac:dyDescent="0.2">
      <c r="J87" s="13"/>
    </row>
  </sheetData>
  <mergeCells count="2">
    <mergeCell ref="A2:V2"/>
    <mergeCell ref="A60:V60"/>
  </mergeCells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1374-144B-43D9-A7A4-443E9B6F1E38}">
  <dimension ref="A1:C302"/>
  <sheetViews>
    <sheetView workbookViewId="0">
      <selection activeCell="C1" sqref="C1"/>
    </sheetView>
  </sheetViews>
  <sheetFormatPr defaultColWidth="9.140625" defaultRowHeight="15" x14ac:dyDescent="0.25"/>
  <cols>
    <col min="1" max="1" width="10.28515625" style="4" customWidth="1"/>
    <col min="2" max="2" width="9.140625" style="4"/>
    <col min="3" max="16384" width="9.140625" style="3"/>
  </cols>
  <sheetData>
    <row r="1" spans="1:3" ht="45" customHeight="1" x14ac:dyDescent="0.25">
      <c r="A1" s="1" t="s">
        <v>31</v>
      </c>
      <c r="B1" s="1" t="s">
        <v>32</v>
      </c>
      <c r="C1" s="2" t="s">
        <v>33</v>
      </c>
    </row>
    <row r="2" spans="1:3" x14ac:dyDescent="0.25">
      <c r="A2" s="4">
        <v>1</v>
      </c>
      <c r="B2" s="4">
        <v>30</v>
      </c>
    </row>
    <row r="3" spans="1:3" x14ac:dyDescent="0.25">
      <c r="A3" s="4">
        <v>1.01</v>
      </c>
      <c r="B3" s="4">
        <v>30.23</v>
      </c>
    </row>
    <row r="4" spans="1:3" x14ac:dyDescent="0.25">
      <c r="A4" s="4">
        <v>1.02</v>
      </c>
      <c r="B4" s="4">
        <v>30.46</v>
      </c>
    </row>
    <row r="5" spans="1:3" x14ac:dyDescent="0.25">
      <c r="A5" s="4">
        <v>1.03</v>
      </c>
      <c r="B5" s="4">
        <v>30.7</v>
      </c>
    </row>
    <row r="6" spans="1:3" x14ac:dyDescent="0.25">
      <c r="A6" s="4">
        <v>1.04</v>
      </c>
      <c r="B6" s="4">
        <v>30.93</v>
      </c>
    </row>
    <row r="7" spans="1:3" x14ac:dyDescent="0.25">
      <c r="A7" s="4">
        <v>1.05</v>
      </c>
      <c r="B7" s="4">
        <v>31.16</v>
      </c>
    </row>
    <row r="8" spans="1:3" x14ac:dyDescent="0.25">
      <c r="A8" s="4">
        <v>1.06</v>
      </c>
      <c r="B8" s="4">
        <v>31.4</v>
      </c>
    </row>
    <row r="9" spans="1:3" x14ac:dyDescent="0.25">
      <c r="A9" s="4">
        <v>1.07</v>
      </c>
      <c r="B9" s="4">
        <v>31.63</v>
      </c>
    </row>
    <row r="10" spans="1:3" x14ac:dyDescent="0.25">
      <c r="A10" s="4">
        <v>1.08</v>
      </c>
      <c r="B10" s="4">
        <v>31.86</v>
      </c>
    </row>
    <row r="11" spans="1:3" x14ac:dyDescent="0.25">
      <c r="A11" s="4">
        <v>1.0900000000000001</v>
      </c>
      <c r="B11" s="4">
        <v>32.1</v>
      </c>
    </row>
    <row r="12" spans="1:3" x14ac:dyDescent="0.25">
      <c r="A12" s="4">
        <v>1.1000000000000001</v>
      </c>
      <c r="B12" s="4">
        <v>32.33</v>
      </c>
    </row>
    <row r="13" spans="1:3" x14ac:dyDescent="0.25">
      <c r="A13" s="4">
        <v>1.1100000000000001</v>
      </c>
      <c r="B13" s="4">
        <v>32.56</v>
      </c>
    </row>
    <row r="14" spans="1:3" x14ac:dyDescent="0.25">
      <c r="A14" s="4">
        <v>1.1200000000000001</v>
      </c>
      <c r="B14" s="4">
        <v>32.799999999999997</v>
      </c>
    </row>
    <row r="15" spans="1:3" x14ac:dyDescent="0.25">
      <c r="A15" s="4">
        <v>1.1299999999999999</v>
      </c>
      <c r="B15" s="4">
        <v>33.03</v>
      </c>
    </row>
    <row r="16" spans="1:3" x14ac:dyDescent="0.25">
      <c r="A16" s="4">
        <v>1.1399999999999999</v>
      </c>
      <c r="B16" s="4">
        <v>33.26</v>
      </c>
    </row>
    <row r="17" spans="1:2" x14ac:dyDescent="0.25">
      <c r="A17" s="4">
        <v>1.1499999999999999</v>
      </c>
      <c r="B17" s="4">
        <v>33.5</v>
      </c>
    </row>
    <row r="18" spans="1:2" x14ac:dyDescent="0.25">
      <c r="A18" s="4">
        <v>1.1599999999999999</v>
      </c>
      <c r="B18" s="4">
        <v>33.729999999999997</v>
      </c>
    </row>
    <row r="19" spans="1:2" x14ac:dyDescent="0.25">
      <c r="A19" s="4">
        <v>1.17</v>
      </c>
      <c r="B19" s="4">
        <v>33.96</v>
      </c>
    </row>
    <row r="20" spans="1:2" x14ac:dyDescent="0.25">
      <c r="A20" s="4">
        <v>1.18</v>
      </c>
      <c r="B20" s="4">
        <v>34.200000000000003</v>
      </c>
    </row>
    <row r="21" spans="1:2" x14ac:dyDescent="0.25">
      <c r="A21" s="4">
        <v>1.19</v>
      </c>
      <c r="B21" s="4">
        <v>34.43</v>
      </c>
    </row>
    <row r="22" spans="1:2" x14ac:dyDescent="0.25">
      <c r="A22" s="4">
        <v>1.2</v>
      </c>
      <c r="B22" s="4">
        <v>34.659999999999997</v>
      </c>
    </row>
    <row r="23" spans="1:2" x14ac:dyDescent="0.25">
      <c r="A23" s="4">
        <v>1.21</v>
      </c>
      <c r="B23" s="4">
        <v>34.9</v>
      </c>
    </row>
    <row r="24" spans="1:2" x14ac:dyDescent="0.25">
      <c r="A24" s="4">
        <v>1.22</v>
      </c>
      <c r="B24" s="4">
        <v>35.130000000000003</v>
      </c>
    </row>
    <row r="25" spans="1:2" x14ac:dyDescent="0.25">
      <c r="A25" s="4">
        <v>1.23</v>
      </c>
      <c r="B25" s="4">
        <v>35.36</v>
      </c>
    </row>
    <row r="26" spans="1:2" x14ac:dyDescent="0.25">
      <c r="A26" s="4">
        <v>1.24</v>
      </c>
      <c r="B26" s="4">
        <v>35.6</v>
      </c>
    </row>
    <row r="27" spans="1:2" x14ac:dyDescent="0.25">
      <c r="A27" s="4">
        <v>1.25</v>
      </c>
      <c r="B27" s="4">
        <v>35.83</v>
      </c>
    </row>
    <row r="28" spans="1:2" x14ac:dyDescent="0.25">
      <c r="A28" s="4">
        <v>1.26</v>
      </c>
      <c r="B28" s="4">
        <v>36.06</v>
      </c>
    </row>
    <row r="29" spans="1:2" x14ac:dyDescent="0.25">
      <c r="A29" s="4">
        <v>1.27</v>
      </c>
      <c r="B29" s="4">
        <v>36.299999999999997</v>
      </c>
    </row>
    <row r="30" spans="1:2" x14ac:dyDescent="0.25">
      <c r="A30" s="4">
        <v>1.28</v>
      </c>
      <c r="B30" s="4">
        <v>36.53</v>
      </c>
    </row>
    <row r="31" spans="1:2" x14ac:dyDescent="0.25">
      <c r="A31" s="4">
        <v>1.29</v>
      </c>
      <c r="B31" s="4">
        <v>36.76</v>
      </c>
    </row>
    <row r="32" spans="1:2" x14ac:dyDescent="0.25">
      <c r="A32" s="4">
        <v>1.3</v>
      </c>
      <c r="B32" s="4">
        <v>37</v>
      </c>
    </row>
    <row r="33" spans="1:2" x14ac:dyDescent="0.25">
      <c r="A33" s="4">
        <v>1.31</v>
      </c>
      <c r="B33" s="4">
        <v>37.229999999999997</v>
      </c>
    </row>
    <row r="34" spans="1:2" x14ac:dyDescent="0.25">
      <c r="A34" s="4">
        <v>1.32</v>
      </c>
      <c r="B34" s="4">
        <v>37.46</v>
      </c>
    </row>
    <row r="35" spans="1:2" x14ac:dyDescent="0.25">
      <c r="A35" s="4">
        <v>1.33</v>
      </c>
      <c r="B35" s="4">
        <v>37.700000000000003</v>
      </c>
    </row>
    <row r="36" spans="1:2" x14ac:dyDescent="0.25">
      <c r="A36" s="4">
        <v>1.34</v>
      </c>
      <c r="B36" s="4">
        <v>37.93</v>
      </c>
    </row>
    <row r="37" spans="1:2" x14ac:dyDescent="0.25">
      <c r="A37" s="4">
        <v>1.35</v>
      </c>
      <c r="B37" s="4">
        <v>38.159999999999997</v>
      </c>
    </row>
    <row r="38" spans="1:2" x14ac:dyDescent="0.25">
      <c r="A38" s="4">
        <v>1.36</v>
      </c>
      <c r="B38" s="4">
        <v>38.4</v>
      </c>
    </row>
    <row r="39" spans="1:2" x14ac:dyDescent="0.25">
      <c r="A39" s="4">
        <v>1.37</v>
      </c>
      <c r="B39" s="4">
        <v>38.630000000000003</v>
      </c>
    </row>
    <row r="40" spans="1:2" x14ac:dyDescent="0.25">
      <c r="A40" s="4">
        <v>1.38</v>
      </c>
      <c r="B40" s="4">
        <v>38.86</v>
      </c>
    </row>
    <row r="41" spans="1:2" x14ac:dyDescent="0.25">
      <c r="A41" s="4">
        <v>1.39</v>
      </c>
      <c r="B41" s="4">
        <v>39.1</v>
      </c>
    </row>
    <row r="42" spans="1:2" x14ac:dyDescent="0.25">
      <c r="A42" s="4">
        <v>1.4</v>
      </c>
      <c r="B42" s="4">
        <v>39.33</v>
      </c>
    </row>
    <row r="43" spans="1:2" x14ac:dyDescent="0.25">
      <c r="A43" s="4">
        <v>1.41</v>
      </c>
      <c r="B43" s="4">
        <v>39.56</v>
      </c>
    </row>
    <row r="44" spans="1:2" x14ac:dyDescent="0.25">
      <c r="A44" s="4">
        <v>1.42</v>
      </c>
      <c r="B44" s="4">
        <v>39.799999999999997</v>
      </c>
    </row>
    <row r="45" spans="1:2" x14ac:dyDescent="0.25">
      <c r="A45" s="4">
        <v>1.43</v>
      </c>
      <c r="B45" s="4">
        <v>40.03</v>
      </c>
    </row>
    <row r="46" spans="1:2" x14ac:dyDescent="0.25">
      <c r="A46" s="4">
        <v>1.44</v>
      </c>
      <c r="B46" s="4">
        <v>40.26</v>
      </c>
    </row>
    <row r="47" spans="1:2" x14ac:dyDescent="0.25">
      <c r="A47" s="4">
        <v>1.45</v>
      </c>
      <c r="B47" s="4">
        <v>40.5</v>
      </c>
    </row>
    <row r="48" spans="1:2" x14ac:dyDescent="0.25">
      <c r="A48" s="4">
        <v>1.46</v>
      </c>
      <c r="B48" s="4">
        <v>40.729999999999997</v>
      </c>
    </row>
    <row r="49" spans="1:2" x14ac:dyDescent="0.25">
      <c r="A49" s="4">
        <v>1.47</v>
      </c>
      <c r="B49" s="4">
        <v>40.96</v>
      </c>
    </row>
    <row r="50" spans="1:2" x14ac:dyDescent="0.25">
      <c r="A50" s="4">
        <v>1.48</v>
      </c>
      <c r="B50" s="4">
        <v>41.2</v>
      </c>
    </row>
    <row r="51" spans="1:2" x14ac:dyDescent="0.25">
      <c r="A51" s="4">
        <v>1.49</v>
      </c>
      <c r="B51" s="4">
        <v>41.43</v>
      </c>
    </row>
    <row r="52" spans="1:2" x14ac:dyDescent="0.25">
      <c r="A52" s="4">
        <v>1.5</v>
      </c>
      <c r="B52" s="4">
        <v>41.66</v>
      </c>
    </row>
    <row r="53" spans="1:2" x14ac:dyDescent="0.25">
      <c r="A53" s="4">
        <v>1.51</v>
      </c>
      <c r="B53" s="4">
        <v>41.9</v>
      </c>
    </row>
    <row r="54" spans="1:2" x14ac:dyDescent="0.25">
      <c r="A54" s="4">
        <v>1.52</v>
      </c>
      <c r="B54" s="4">
        <v>42.13</v>
      </c>
    </row>
    <row r="55" spans="1:2" x14ac:dyDescent="0.25">
      <c r="A55" s="4">
        <v>1.53</v>
      </c>
      <c r="B55" s="4">
        <v>42.36</v>
      </c>
    </row>
    <row r="56" spans="1:2" x14ac:dyDescent="0.25">
      <c r="A56" s="4">
        <v>1.54</v>
      </c>
      <c r="B56" s="4">
        <v>42.6</v>
      </c>
    </row>
    <row r="57" spans="1:2" x14ac:dyDescent="0.25">
      <c r="A57" s="4">
        <v>1.55</v>
      </c>
      <c r="B57" s="4">
        <v>42.83</v>
      </c>
    </row>
    <row r="58" spans="1:2" x14ac:dyDescent="0.25">
      <c r="A58" s="4">
        <v>1.56</v>
      </c>
      <c r="B58" s="4">
        <v>43.06</v>
      </c>
    </row>
    <row r="59" spans="1:2" x14ac:dyDescent="0.25">
      <c r="A59" s="4">
        <v>1.57</v>
      </c>
      <c r="B59" s="4">
        <v>43.3</v>
      </c>
    </row>
    <row r="60" spans="1:2" x14ac:dyDescent="0.25">
      <c r="A60" s="4">
        <v>1.58</v>
      </c>
      <c r="B60" s="4">
        <v>43.53</v>
      </c>
    </row>
    <row r="61" spans="1:2" x14ac:dyDescent="0.25">
      <c r="A61" s="4">
        <v>1.59</v>
      </c>
      <c r="B61" s="4">
        <v>43.76</v>
      </c>
    </row>
    <row r="62" spans="1:2" x14ac:dyDescent="0.25">
      <c r="A62" s="4">
        <v>1.6</v>
      </c>
      <c r="B62" s="4">
        <v>44</v>
      </c>
    </row>
    <row r="63" spans="1:2" x14ac:dyDescent="0.25">
      <c r="A63" s="4">
        <v>1.61</v>
      </c>
      <c r="B63" s="4">
        <v>44.23</v>
      </c>
    </row>
    <row r="64" spans="1:2" x14ac:dyDescent="0.25">
      <c r="A64" s="4">
        <v>1.62</v>
      </c>
      <c r="B64" s="4">
        <v>44.46</v>
      </c>
    </row>
    <row r="65" spans="1:2" x14ac:dyDescent="0.25">
      <c r="A65" s="4">
        <v>1.63</v>
      </c>
      <c r="B65" s="4">
        <v>44.7</v>
      </c>
    </row>
    <row r="66" spans="1:2" x14ac:dyDescent="0.25">
      <c r="A66" s="4">
        <v>1.64</v>
      </c>
      <c r="B66" s="4">
        <v>44.93</v>
      </c>
    </row>
    <row r="67" spans="1:2" x14ac:dyDescent="0.25">
      <c r="A67" s="4">
        <v>1.65</v>
      </c>
      <c r="B67" s="4">
        <v>45.16</v>
      </c>
    </row>
    <row r="68" spans="1:2" x14ac:dyDescent="0.25">
      <c r="A68" s="4">
        <v>1.66</v>
      </c>
      <c r="B68" s="4">
        <v>45.4</v>
      </c>
    </row>
    <row r="69" spans="1:2" x14ac:dyDescent="0.25">
      <c r="A69" s="4">
        <v>1.67</v>
      </c>
      <c r="B69" s="4">
        <v>45.63</v>
      </c>
    </row>
    <row r="70" spans="1:2" x14ac:dyDescent="0.25">
      <c r="A70" s="4">
        <v>1.68</v>
      </c>
      <c r="B70" s="4">
        <v>45.86</v>
      </c>
    </row>
    <row r="71" spans="1:2" x14ac:dyDescent="0.25">
      <c r="A71" s="4">
        <v>1.69</v>
      </c>
      <c r="B71" s="4">
        <v>46.1</v>
      </c>
    </row>
    <row r="72" spans="1:2" x14ac:dyDescent="0.25">
      <c r="A72" s="4">
        <v>1.7</v>
      </c>
      <c r="B72" s="4">
        <v>46.33</v>
      </c>
    </row>
    <row r="73" spans="1:2" x14ac:dyDescent="0.25">
      <c r="A73" s="4">
        <v>1.71</v>
      </c>
      <c r="B73" s="4">
        <v>46.56</v>
      </c>
    </row>
    <row r="74" spans="1:2" x14ac:dyDescent="0.25">
      <c r="A74" s="4">
        <v>1.72</v>
      </c>
      <c r="B74" s="4">
        <v>46.8</v>
      </c>
    </row>
    <row r="75" spans="1:2" x14ac:dyDescent="0.25">
      <c r="A75" s="4">
        <v>1.73</v>
      </c>
      <c r="B75" s="4">
        <v>47.03</v>
      </c>
    </row>
    <row r="76" spans="1:2" x14ac:dyDescent="0.25">
      <c r="A76" s="4">
        <v>1.74</v>
      </c>
      <c r="B76" s="4">
        <v>47.26</v>
      </c>
    </row>
    <row r="77" spans="1:2" x14ac:dyDescent="0.25">
      <c r="A77" s="4">
        <v>1.75</v>
      </c>
      <c r="B77" s="4">
        <v>47.5</v>
      </c>
    </row>
    <row r="78" spans="1:2" x14ac:dyDescent="0.25">
      <c r="A78" s="4">
        <v>1.76</v>
      </c>
      <c r="B78" s="4">
        <v>47.73</v>
      </c>
    </row>
    <row r="79" spans="1:2" x14ac:dyDescent="0.25">
      <c r="A79" s="4">
        <v>1.77</v>
      </c>
      <c r="B79" s="4">
        <v>47.96</v>
      </c>
    </row>
    <row r="80" spans="1:2" x14ac:dyDescent="0.25">
      <c r="A80" s="4">
        <v>1.78</v>
      </c>
      <c r="B80" s="4">
        <v>48.2</v>
      </c>
    </row>
    <row r="81" spans="1:2" x14ac:dyDescent="0.25">
      <c r="A81" s="4">
        <v>1.79</v>
      </c>
      <c r="B81" s="4">
        <v>48.43</v>
      </c>
    </row>
    <row r="82" spans="1:2" x14ac:dyDescent="0.25">
      <c r="A82" s="4">
        <v>1.8</v>
      </c>
      <c r="B82" s="4">
        <v>48.66</v>
      </c>
    </row>
    <row r="83" spans="1:2" x14ac:dyDescent="0.25">
      <c r="A83" s="4">
        <v>1.81</v>
      </c>
      <c r="B83" s="4">
        <v>48.9</v>
      </c>
    </row>
    <row r="84" spans="1:2" x14ac:dyDescent="0.25">
      <c r="A84" s="4">
        <v>1.82</v>
      </c>
      <c r="B84" s="4">
        <v>49.13</v>
      </c>
    </row>
    <row r="85" spans="1:2" x14ac:dyDescent="0.25">
      <c r="A85" s="4">
        <v>1.83</v>
      </c>
      <c r="B85" s="4">
        <v>49.36</v>
      </c>
    </row>
    <row r="86" spans="1:2" x14ac:dyDescent="0.25">
      <c r="A86" s="4">
        <v>1.84</v>
      </c>
      <c r="B86" s="4">
        <v>49.6</v>
      </c>
    </row>
    <row r="87" spans="1:2" x14ac:dyDescent="0.25">
      <c r="A87" s="4">
        <v>1.85</v>
      </c>
      <c r="B87" s="4">
        <v>49.83</v>
      </c>
    </row>
    <row r="88" spans="1:2" x14ac:dyDescent="0.25">
      <c r="A88" s="4">
        <v>1.86</v>
      </c>
      <c r="B88" s="4">
        <v>50.06</v>
      </c>
    </row>
    <row r="89" spans="1:2" x14ac:dyDescent="0.25">
      <c r="A89" s="4">
        <v>1.87</v>
      </c>
      <c r="B89" s="4">
        <v>50.3</v>
      </c>
    </row>
    <row r="90" spans="1:2" x14ac:dyDescent="0.25">
      <c r="A90" s="4">
        <v>1.88</v>
      </c>
      <c r="B90" s="4">
        <v>50.53</v>
      </c>
    </row>
    <row r="91" spans="1:2" x14ac:dyDescent="0.25">
      <c r="A91" s="4">
        <v>1.89</v>
      </c>
      <c r="B91" s="4">
        <v>50.76</v>
      </c>
    </row>
    <row r="92" spans="1:2" x14ac:dyDescent="0.25">
      <c r="A92" s="4">
        <v>1.9</v>
      </c>
      <c r="B92" s="4">
        <v>51</v>
      </c>
    </row>
    <row r="93" spans="1:2" x14ac:dyDescent="0.25">
      <c r="A93" s="4">
        <v>1.91</v>
      </c>
      <c r="B93" s="4">
        <v>51.23</v>
      </c>
    </row>
    <row r="94" spans="1:2" x14ac:dyDescent="0.25">
      <c r="A94" s="4">
        <v>1.92</v>
      </c>
      <c r="B94" s="4">
        <v>51.46</v>
      </c>
    </row>
    <row r="95" spans="1:2" x14ac:dyDescent="0.25">
      <c r="A95" s="4">
        <v>1.93</v>
      </c>
      <c r="B95" s="4">
        <v>51.7</v>
      </c>
    </row>
    <row r="96" spans="1:2" x14ac:dyDescent="0.25">
      <c r="A96" s="4">
        <v>1.94</v>
      </c>
      <c r="B96" s="4">
        <v>51.93</v>
      </c>
    </row>
    <row r="97" spans="1:2" x14ac:dyDescent="0.25">
      <c r="A97" s="4">
        <v>1.95</v>
      </c>
      <c r="B97" s="4">
        <v>52.16</v>
      </c>
    </row>
    <row r="98" spans="1:2" x14ac:dyDescent="0.25">
      <c r="A98" s="4">
        <v>1.96</v>
      </c>
      <c r="B98" s="4">
        <v>52.4</v>
      </c>
    </row>
    <row r="99" spans="1:2" x14ac:dyDescent="0.25">
      <c r="A99" s="4">
        <v>1.97</v>
      </c>
      <c r="B99" s="4">
        <v>52.63</v>
      </c>
    </row>
    <row r="100" spans="1:2" x14ac:dyDescent="0.25">
      <c r="A100" s="4">
        <v>1.98</v>
      </c>
      <c r="B100" s="4">
        <v>52.86</v>
      </c>
    </row>
    <row r="101" spans="1:2" x14ac:dyDescent="0.25">
      <c r="A101" s="4">
        <v>1.99</v>
      </c>
      <c r="B101" s="4">
        <v>53.1</v>
      </c>
    </row>
    <row r="102" spans="1:2" x14ac:dyDescent="0.25">
      <c r="A102" s="4">
        <v>2</v>
      </c>
      <c r="B102" s="4">
        <v>53.33</v>
      </c>
    </row>
    <row r="103" spans="1:2" x14ac:dyDescent="0.25">
      <c r="A103" s="4">
        <v>2.0099999999999998</v>
      </c>
      <c r="B103" s="4">
        <v>53.56</v>
      </c>
    </row>
    <row r="104" spans="1:2" x14ac:dyDescent="0.25">
      <c r="A104" s="4">
        <v>2.02</v>
      </c>
      <c r="B104" s="4">
        <v>53.8</v>
      </c>
    </row>
    <row r="105" spans="1:2" x14ac:dyDescent="0.25">
      <c r="A105" s="4">
        <v>2.0299999999999998</v>
      </c>
      <c r="B105" s="4">
        <v>54.03</v>
      </c>
    </row>
    <row r="106" spans="1:2" x14ac:dyDescent="0.25">
      <c r="A106" s="4">
        <v>2.04</v>
      </c>
      <c r="B106" s="4">
        <v>54.26</v>
      </c>
    </row>
    <row r="107" spans="1:2" x14ac:dyDescent="0.25">
      <c r="A107" s="4">
        <v>2.0499999999999998</v>
      </c>
      <c r="B107" s="4">
        <v>54.5</v>
      </c>
    </row>
    <row r="108" spans="1:2" x14ac:dyDescent="0.25">
      <c r="A108" s="4">
        <v>2.06</v>
      </c>
      <c r="B108" s="4">
        <v>54.73</v>
      </c>
    </row>
    <row r="109" spans="1:2" x14ac:dyDescent="0.25">
      <c r="A109" s="4">
        <v>2.0699999999999998</v>
      </c>
      <c r="B109" s="4">
        <v>54.96</v>
      </c>
    </row>
    <row r="110" spans="1:2" x14ac:dyDescent="0.25">
      <c r="A110" s="4">
        <v>2.08</v>
      </c>
      <c r="B110" s="4">
        <v>55.2</v>
      </c>
    </row>
    <row r="111" spans="1:2" x14ac:dyDescent="0.25">
      <c r="A111" s="4">
        <v>2.09</v>
      </c>
      <c r="B111" s="4">
        <v>55.43</v>
      </c>
    </row>
    <row r="112" spans="1:2" x14ac:dyDescent="0.25">
      <c r="A112" s="4">
        <v>2.1</v>
      </c>
      <c r="B112" s="4">
        <v>55.66</v>
      </c>
    </row>
    <row r="113" spans="1:2" x14ac:dyDescent="0.25">
      <c r="A113" s="4">
        <v>2.11</v>
      </c>
      <c r="B113" s="4">
        <v>55.9</v>
      </c>
    </row>
    <row r="114" spans="1:2" x14ac:dyDescent="0.25">
      <c r="A114" s="4">
        <v>2.12</v>
      </c>
      <c r="B114" s="4">
        <v>56.13</v>
      </c>
    </row>
    <row r="115" spans="1:2" x14ac:dyDescent="0.25">
      <c r="A115" s="4">
        <v>2.13</v>
      </c>
      <c r="B115" s="4">
        <v>56.36</v>
      </c>
    </row>
    <row r="116" spans="1:2" x14ac:dyDescent="0.25">
      <c r="A116" s="4">
        <v>2.14</v>
      </c>
      <c r="B116" s="4">
        <v>56.6</v>
      </c>
    </row>
    <row r="117" spans="1:2" x14ac:dyDescent="0.25">
      <c r="A117" s="4">
        <v>2.15</v>
      </c>
      <c r="B117" s="4">
        <v>56.83</v>
      </c>
    </row>
    <row r="118" spans="1:2" x14ac:dyDescent="0.25">
      <c r="A118" s="4">
        <v>2.16</v>
      </c>
      <c r="B118" s="4">
        <v>57.06</v>
      </c>
    </row>
    <row r="119" spans="1:2" x14ac:dyDescent="0.25">
      <c r="A119" s="4">
        <v>2.17</v>
      </c>
      <c r="B119" s="4">
        <v>57.3</v>
      </c>
    </row>
    <row r="120" spans="1:2" x14ac:dyDescent="0.25">
      <c r="A120" s="4">
        <v>2.1800000000000002</v>
      </c>
      <c r="B120" s="4">
        <v>57.53</v>
      </c>
    </row>
    <row r="121" spans="1:2" x14ac:dyDescent="0.25">
      <c r="A121" s="4">
        <v>2.19</v>
      </c>
      <c r="B121" s="4">
        <v>57.76</v>
      </c>
    </row>
    <row r="122" spans="1:2" x14ac:dyDescent="0.25">
      <c r="A122" s="4">
        <v>2.2000000000000002</v>
      </c>
      <c r="B122" s="4">
        <v>58</v>
      </c>
    </row>
    <row r="123" spans="1:2" x14ac:dyDescent="0.25">
      <c r="A123" s="4">
        <v>2.21</v>
      </c>
      <c r="B123" s="4">
        <v>58.23</v>
      </c>
    </row>
    <row r="124" spans="1:2" x14ac:dyDescent="0.25">
      <c r="A124" s="4">
        <v>2.2200000000000002</v>
      </c>
      <c r="B124" s="4">
        <v>58.46</v>
      </c>
    </row>
    <row r="125" spans="1:2" x14ac:dyDescent="0.25">
      <c r="A125" s="4">
        <v>2.23</v>
      </c>
      <c r="B125" s="4">
        <v>58.7</v>
      </c>
    </row>
    <row r="126" spans="1:2" x14ac:dyDescent="0.25">
      <c r="A126" s="4">
        <v>2.2400000000000002</v>
      </c>
      <c r="B126" s="4">
        <v>58.93</v>
      </c>
    </row>
    <row r="127" spans="1:2" x14ac:dyDescent="0.25">
      <c r="A127" s="4">
        <v>2.25</v>
      </c>
      <c r="B127" s="4">
        <v>59.16</v>
      </c>
    </row>
    <row r="128" spans="1:2" x14ac:dyDescent="0.25">
      <c r="A128" s="4">
        <v>2.2599999999999998</v>
      </c>
      <c r="B128" s="4">
        <v>59.4</v>
      </c>
    </row>
    <row r="129" spans="1:2" x14ac:dyDescent="0.25">
      <c r="A129" s="4">
        <v>2.27</v>
      </c>
      <c r="B129" s="4">
        <v>59.63</v>
      </c>
    </row>
    <row r="130" spans="1:2" x14ac:dyDescent="0.25">
      <c r="A130" s="4">
        <v>2.2799999999999998</v>
      </c>
      <c r="B130" s="4">
        <v>59.86</v>
      </c>
    </row>
    <row r="131" spans="1:2" x14ac:dyDescent="0.25">
      <c r="A131" s="4">
        <v>2.29</v>
      </c>
      <c r="B131" s="4">
        <v>60.1</v>
      </c>
    </row>
    <row r="132" spans="1:2" x14ac:dyDescent="0.25">
      <c r="A132" s="4">
        <v>2.2999999999999998</v>
      </c>
      <c r="B132" s="4">
        <v>60.33</v>
      </c>
    </row>
    <row r="133" spans="1:2" x14ac:dyDescent="0.25">
      <c r="A133" s="4">
        <v>2.31</v>
      </c>
      <c r="B133" s="4">
        <v>60.56</v>
      </c>
    </row>
    <row r="134" spans="1:2" x14ac:dyDescent="0.25">
      <c r="A134" s="4">
        <v>2.3199999999999998</v>
      </c>
      <c r="B134" s="4">
        <v>60.8</v>
      </c>
    </row>
    <row r="135" spans="1:2" x14ac:dyDescent="0.25">
      <c r="A135" s="4">
        <v>2.33</v>
      </c>
      <c r="B135" s="4">
        <v>61.03</v>
      </c>
    </row>
    <row r="136" spans="1:2" x14ac:dyDescent="0.25">
      <c r="A136" s="4">
        <v>2.34</v>
      </c>
      <c r="B136" s="4">
        <v>61.26</v>
      </c>
    </row>
    <row r="137" spans="1:2" x14ac:dyDescent="0.25">
      <c r="A137" s="4">
        <v>2.35</v>
      </c>
      <c r="B137" s="4">
        <v>61.5</v>
      </c>
    </row>
    <row r="138" spans="1:2" x14ac:dyDescent="0.25">
      <c r="A138" s="4">
        <v>2.36</v>
      </c>
      <c r="B138" s="4">
        <v>61.73</v>
      </c>
    </row>
    <row r="139" spans="1:2" x14ac:dyDescent="0.25">
      <c r="A139" s="4">
        <v>2.37</v>
      </c>
      <c r="B139" s="4">
        <v>61.96</v>
      </c>
    </row>
    <row r="140" spans="1:2" x14ac:dyDescent="0.25">
      <c r="A140" s="4">
        <v>2.38</v>
      </c>
      <c r="B140" s="4">
        <v>62.2</v>
      </c>
    </row>
    <row r="141" spans="1:2" x14ac:dyDescent="0.25">
      <c r="A141" s="4">
        <v>2.39</v>
      </c>
      <c r="B141" s="4">
        <v>62.43</v>
      </c>
    </row>
    <row r="142" spans="1:2" x14ac:dyDescent="0.25">
      <c r="A142" s="4">
        <v>2.4</v>
      </c>
      <c r="B142" s="4">
        <v>62.66</v>
      </c>
    </row>
    <row r="143" spans="1:2" x14ac:dyDescent="0.25">
      <c r="A143" s="4">
        <v>2.41</v>
      </c>
      <c r="B143" s="4">
        <v>62.9</v>
      </c>
    </row>
    <row r="144" spans="1:2" x14ac:dyDescent="0.25">
      <c r="A144" s="4">
        <v>2.42</v>
      </c>
      <c r="B144" s="4">
        <v>63.13</v>
      </c>
    </row>
    <row r="145" spans="1:2" x14ac:dyDescent="0.25">
      <c r="A145" s="4">
        <v>2.4300000000000002</v>
      </c>
      <c r="B145" s="4">
        <v>63.36</v>
      </c>
    </row>
    <row r="146" spans="1:2" x14ac:dyDescent="0.25">
      <c r="A146" s="4">
        <v>2.44</v>
      </c>
      <c r="B146" s="4">
        <v>63.6</v>
      </c>
    </row>
    <row r="147" spans="1:2" x14ac:dyDescent="0.25">
      <c r="A147" s="4">
        <v>2.4500000000000002</v>
      </c>
      <c r="B147" s="4">
        <v>63.83</v>
      </c>
    </row>
    <row r="148" spans="1:2" x14ac:dyDescent="0.25">
      <c r="A148" s="4">
        <v>2.46</v>
      </c>
      <c r="B148" s="4">
        <v>64.06</v>
      </c>
    </row>
    <row r="149" spans="1:2" x14ac:dyDescent="0.25">
      <c r="A149" s="4">
        <v>2.4700000000000002</v>
      </c>
      <c r="B149" s="4">
        <v>64.3</v>
      </c>
    </row>
    <row r="150" spans="1:2" x14ac:dyDescent="0.25">
      <c r="A150" s="4">
        <v>2.48</v>
      </c>
      <c r="B150" s="4">
        <v>64.53</v>
      </c>
    </row>
    <row r="151" spans="1:2" x14ac:dyDescent="0.25">
      <c r="A151" s="4">
        <v>2.4900000000000002</v>
      </c>
      <c r="B151" s="4">
        <v>64.760000000000005</v>
      </c>
    </row>
    <row r="152" spans="1:2" x14ac:dyDescent="0.25">
      <c r="A152" s="4">
        <v>2.5</v>
      </c>
      <c r="B152" s="4">
        <v>65</v>
      </c>
    </row>
    <row r="153" spans="1:2" x14ac:dyDescent="0.25">
      <c r="A153" s="4">
        <v>2.5099999999999998</v>
      </c>
      <c r="B153" s="4">
        <v>65.23</v>
      </c>
    </row>
    <row r="154" spans="1:2" x14ac:dyDescent="0.25">
      <c r="A154" s="4">
        <v>2.52</v>
      </c>
      <c r="B154" s="4">
        <v>65.459999999999994</v>
      </c>
    </row>
    <row r="155" spans="1:2" x14ac:dyDescent="0.25">
      <c r="A155" s="4">
        <v>2.5299999999999998</v>
      </c>
      <c r="B155" s="4">
        <v>65.7</v>
      </c>
    </row>
    <row r="156" spans="1:2" x14ac:dyDescent="0.25">
      <c r="A156" s="4">
        <v>2.54</v>
      </c>
      <c r="B156" s="4">
        <v>65.930000000000007</v>
      </c>
    </row>
    <row r="157" spans="1:2" x14ac:dyDescent="0.25">
      <c r="A157" s="4">
        <v>2.5499999999999998</v>
      </c>
      <c r="B157" s="4">
        <v>66.16</v>
      </c>
    </row>
    <row r="158" spans="1:2" x14ac:dyDescent="0.25">
      <c r="A158" s="4">
        <v>2.56</v>
      </c>
      <c r="B158" s="4">
        <v>66.400000000000006</v>
      </c>
    </row>
    <row r="159" spans="1:2" x14ac:dyDescent="0.25">
      <c r="A159" s="4">
        <v>2.57</v>
      </c>
      <c r="B159" s="4">
        <v>66.63</v>
      </c>
    </row>
    <row r="160" spans="1:2" x14ac:dyDescent="0.25">
      <c r="A160" s="4">
        <v>2.58</v>
      </c>
      <c r="B160" s="4">
        <v>66.86</v>
      </c>
    </row>
    <row r="161" spans="1:2" x14ac:dyDescent="0.25">
      <c r="A161" s="4">
        <v>2.59</v>
      </c>
      <c r="B161" s="4">
        <v>67.099999999999994</v>
      </c>
    </row>
    <row r="162" spans="1:2" x14ac:dyDescent="0.25">
      <c r="A162" s="4">
        <v>2.6</v>
      </c>
      <c r="B162" s="4">
        <v>67.33</v>
      </c>
    </row>
    <row r="163" spans="1:2" x14ac:dyDescent="0.25">
      <c r="A163" s="4">
        <v>2.61</v>
      </c>
      <c r="B163" s="4">
        <v>67.56</v>
      </c>
    </row>
    <row r="164" spans="1:2" x14ac:dyDescent="0.25">
      <c r="A164" s="4">
        <v>2.62</v>
      </c>
      <c r="B164" s="4">
        <v>67.8</v>
      </c>
    </row>
    <row r="165" spans="1:2" x14ac:dyDescent="0.25">
      <c r="A165" s="4">
        <v>2.63</v>
      </c>
      <c r="B165" s="4">
        <v>68.03</v>
      </c>
    </row>
    <row r="166" spans="1:2" x14ac:dyDescent="0.25">
      <c r="A166" s="4">
        <v>2.64</v>
      </c>
      <c r="B166" s="4">
        <v>68.260000000000005</v>
      </c>
    </row>
    <row r="167" spans="1:2" x14ac:dyDescent="0.25">
      <c r="A167" s="4">
        <v>2.65</v>
      </c>
      <c r="B167" s="4">
        <v>68.5</v>
      </c>
    </row>
    <row r="168" spans="1:2" x14ac:dyDescent="0.25">
      <c r="A168" s="4">
        <v>2.66</v>
      </c>
      <c r="B168" s="4">
        <v>68.73</v>
      </c>
    </row>
    <row r="169" spans="1:2" x14ac:dyDescent="0.25">
      <c r="A169" s="4">
        <v>2.67</v>
      </c>
      <c r="B169" s="4">
        <v>68.959999999999994</v>
      </c>
    </row>
    <row r="170" spans="1:2" x14ac:dyDescent="0.25">
      <c r="A170" s="4">
        <v>2.68</v>
      </c>
      <c r="B170" s="4">
        <v>69.2</v>
      </c>
    </row>
    <row r="171" spans="1:2" x14ac:dyDescent="0.25">
      <c r="A171" s="4">
        <v>2.69</v>
      </c>
      <c r="B171" s="4">
        <v>69.430000000000007</v>
      </c>
    </row>
    <row r="172" spans="1:2" x14ac:dyDescent="0.25">
      <c r="A172" s="4">
        <v>2.7</v>
      </c>
      <c r="B172" s="4">
        <v>69.66</v>
      </c>
    </row>
    <row r="173" spans="1:2" x14ac:dyDescent="0.25">
      <c r="A173" s="4">
        <v>2.71</v>
      </c>
      <c r="B173" s="4">
        <v>69.900000000000006</v>
      </c>
    </row>
    <row r="174" spans="1:2" x14ac:dyDescent="0.25">
      <c r="A174" s="4">
        <v>2.72</v>
      </c>
      <c r="B174" s="4">
        <v>70.13</v>
      </c>
    </row>
    <row r="175" spans="1:2" x14ac:dyDescent="0.25">
      <c r="A175" s="4">
        <v>2.73</v>
      </c>
      <c r="B175" s="4">
        <v>70.36</v>
      </c>
    </row>
    <row r="176" spans="1:2" x14ac:dyDescent="0.25">
      <c r="A176" s="4">
        <v>2.74</v>
      </c>
      <c r="B176" s="4">
        <v>70.599999999999994</v>
      </c>
    </row>
    <row r="177" spans="1:2" x14ac:dyDescent="0.25">
      <c r="A177" s="4">
        <v>2.75</v>
      </c>
      <c r="B177" s="4">
        <v>70.83</v>
      </c>
    </row>
    <row r="178" spans="1:2" x14ac:dyDescent="0.25">
      <c r="A178" s="4">
        <v>2.76</v>
      </c>
      <c r="B178" s="4">
        <v>71.06</v>
      </c>
    </row>
    <row r="179" spans="1:2" x14ac:dyDescent="0.25">
      <c r="A179" s="4">
        <v>2.77</v>
      </c>
      <c r="B179" s="4">
        <v>71.3</v>
      </c>
    </row>
    <row r="180" spans="1:2" x14ac:dyDescent="0.25">
      <c r="A180" s="4">
        <v>2.78</v>
      </c>
      <c r="B180" s="4">
        <v>71.53</v>
      </c>
    </row>
    <row r="181" spans="1:2" x14ac:dyDescent="0.25">
      <c r="A181" s="4">
        <v>2.79</v>
      </c>
      <c r="B181" s="4">
        <v>71.760000000000005</v>
      </c>
    </row>
    <row r="182" spans="1:2" x14ac:dyDescent="0.25">
      <c r="A182" s="4">
        <v>2.8</v>
      </c>
      <c r="B182" s="4">
        <v>72</v>
      </c>
    </row>
    <row r="183" spans="1:2" x14ac:dyDescent="0.25">
      <c r="A183" s="4">
        <v>2.81</v>
      </c>
      <c r="B183" s="4">
        <v>72.23</v>
      </c>
    </row>
    <row r="184" spans="1:2" x14ac:dyDescent="0.25">
      <c r="A184" s="4">
        <v>2.82</v>
      </c>
      <c r="B184" s="4">
        <v>72.459999999999994</v>
      </c>
    </row>
    <row r="185" spans="1:2" x14ac:dyDescent="0.25">
      <c r="A185" s="4">
        <v>2.83</v>
      </c>
      <c r="B185" s="4">
        <v>72.7</v>
      </c>
    </row>
    <row r="186" spans="1:2" x14ac:dyDescent="0.25">
      <c r="A186" s="4">
        <v>2.84</v>
      </c>
      <c r="B186" s="4">
        <v>72.930000000000007</v>
      </c>
    </row>
    <row r="187" spans="1:2" x14ac:dyDescent="0.25">
      <c r="A187" s="4">
        <v>2.85</v>
      </c>
      <c r="B187" s="4">
        <v>73.16</v>
      </c>
    </row>
    <row r="188" spans="1:2" x14ac:dyDescent="0.25">
      <c r="A188" s="4">
        <v>2.86</v>
      </c>
      <c r="B188" s="4">
        <v>73.400000000000006</v>
      </c>
    </row>
    <row r="189" spans="1:2" x14ac:dyDescent="0.25">
      <c r="A189" s="4">
        <v>2.87</v>
      </c>
      <c r="B189" s="4">
        <v>73.63</v>
      </c>
    </row>
    <row r="190" spans="1:2" x14ac:dyDescent="0.25">
      <c r="A190" s="4">
        <v>2.88</v>
      </c>
      <c r="B190" s="4">
        <v>73.86</v>
      </c>
    </row>
    <row r="191" spans="1:2" x14ac:dyDescent="0.25">
      <c r="A191" s="4">
        <v>2.89</v>
      </c>
      <c r="B191" s="4">
        <v>74.099999999999994</v>
      </c>
    </row>
    <row r="192" spans="1:2" x14ac:dyDescent="0.25">
      <c r="A192" s="4">
        <v>2.9</v>
      </c>
      <c r="B192" s="4">
        <v>74.33</v>
      </c>
    </row>
    <row r="193" spans="1:2" x14ac:dyDescent="0.25">
      <c r="A193" s="4">
        <v>2.91</v>
      </c>
      <c r="B193" s="4">
        <v>74.56</v>
      </c>
    </row>
    <row r="194" spans="1:2" x14ac:dyDescent="0.25">
      <c r="A194" s="4">
        <v>2.92</v>
      </c>
      <c r="B194" s="4">
        <v>74.8</v>
      </c>
    </row>
    <row r="195" spans="1:2" x14ac:dyDescent="0.25">
      <c r="A195" s="4">
        <v>2.93</v>
      </c>
      <c r="B195" s="4">
        <v>75.03</v>
      </c>
    </row>
    <row r="196" spans="1:2" x14ac:dyDescent="0.25">
      <c r="A196" s="4">
        <v>2.94</v>
      </c>
      <c r="B196" s="4">
        <v>75.260000000000005</v>
      </c>
    </row>
    <row r="197" spans="1:2" x14ac:dyDescent="0.25">
      <c r="A197" s="4">
        <v>2.95</v>
      </c>
      <c r="B197" s="4">
        <v>75.5</v>
      </c>
    </row>
    <row r="198" spans="1:2" x14ac:dyDescent="0.25">
      <c r="A198" s="4">
        <v>2.96</v>
      </c>
      <c r="B198" s="4">
        <v>75.73</v>
      </c>
    </row>
    <row r="199" spans="1:2" x14ac:dyDescent="0.25">
      <c r="A199" s="4">
        <v>2.97</v>
      </c>
      <c r="B199" s="4">
        <v>75.959999999999994</v>
      </c>
    </row>
    <row r="200" spans="1:2" x14ac:dyDescent="0.25">
      <c r="A200" s="4">
        <v>2.98</v>
      </c>
      <c r="B200" s="4">
        <v>76.2</v>
      </c>
    </row>
    <row r="201" spans="1:2" x14ac:dyDescent="0.25">
      <c r="A201" s="4">
        <v>2.99</v>
      </c>
      <c r="B201" s="4">
        <v>76.430000000000007</v>
      </c>
    </row>
    <row r="202" spans="1:2" x14ac:dyDescent="0.25">
      <c r="A202" s="4">
        <v>3</v>
      </c>
      <c r="B202" s="4">
        <v>76.66</v>
      </c>
    </row>
    <row r="203" spans="1:2" x14ac:dyDescent="0.25">
      <c r="A203" s="4">
        <v>3.01</v>
      </c>
      <c r="B203" s="4">
        <v>76.900000000000006</v>
      </c>
    </row>
    <row r="204" spans="1:2" x14ac:dyDescent="0.25">
      <c r="A204" s="4">
        <v>3.02</v>
      </c>
      <c r="B204" s="4">
        <v>77.13</v>
      </c>
    </row>
    <row r="205" spans="1:2" x14ac:dyDescent="0.25">
      <c r="A205" s="4">
        <v>3.03</v>
      </c>
      <c r="B205" s="4">
        <v>77.36</v>
      </c>
    </row>
    <row r="206" spans="1:2" x14ac:dyDescent="0.25">
      <c r="A206" s="4">
        <v>3.04</v>
      </c>
      <c r="B206" s="4">
        <v>77.599999999999994</v>
      </c>
    </row>
    <row r="207" spans="1:2" x14ac:dyDescent="0.25">
      <c r="A207" s="4">
        <v>3.05</v>
      </c>
      <c r="B207" s="4">
        <v>77.83</v>
      </c>
    </row>
    <row r="208" spans="1:2" x14ac:dyDescent="0.25">
      <c r="A208" s="4">
        <v>3.06</v>
      </c>
      <c r="B208" s="4">
        <v>78.06</v>
      </c>
    </row>
    <row r="209" spans="1:2" x14ac:dyDescent="0.25">
      <c r="A209" s="4">
        <v>3.07</v>
      </c>
      <c r="B209" s="4">
        <v>78.3</v>
      </c>
    </row>
    <row r="210" spans="1:2" x14ac:dyDescent="0.25">
      <c r="A210" s="4">
        <v>3.08</v>
      </c>
      <c r="B210" s="4">
        <v>78.53</v>
      </c>
    </row>
    <row r="211" spans="1:2" x14ac:dyDescent="0.25">
      <c r="A211" s="4">
        <v>3.09</v>
      </c>
      <c r="B211" s="4">
        <v>78.760000000000005</v>
      </c>
    </row>
    <row r="212" spans="1:2" x14ac:dyDescent="0.25">
      <c r="A212" s="4">
        <v>3.1</v>
      </c>
      <c r="B212" s="4">
        <v>79</v>
      </c>
    </row>
    <row r="213" spans="1:2" x14ac:dyDescent="0.25">
      <c r="A213" s="4">
        <v>3.11</v>
      </c>
      <c r="B213" s="4">
        <v>79.23</v>
      </c>
    </row>
    <row r="214" spans="1:2" x14ac:dyDescent="0.25">
      <c r="A214" s="4">
        <v>3.12</v>
      </c>
      <c r="B214" s="4">
        <v>79.459999999999994</v>
      </c>
    </row>
    <row r="215" spans="1:2" x14ac:dyDescent="0.25">
      <c r="A215" s="4">
        <v>3.13</v>
      </c>
      <c r="B215" s="4">
        <v>79.7</v>
      </c>
    </row>
    <row r="216" spans="1:2" x14ac:dyDescent="0.25">
      <c r="A216" s="4">
        <v>3.14</v>
      </c>
      <c r="B216" s="4">
        <v>79.930000000000007</v>
      </c>
    </row>
    <row r="217" spans="1:2" x14ac:dyDescent="0.25">
      <c r="A217" s="4">
        <v>3.15</v>
      </c>
      <c r="B217" s="4">
        <v>80.16</v>
      </c>
    </row>
    <row r="218" spans="1:2" x14ac:dyDescent="0.25">
      <c r="A218" s="4">
        <v>3.16</v>
      </c>
      <c r="B218" s="4">
        <v>80.400000000000006</v>
      </c>
    </row>
    <row r="219" spans="1:2" x14ac:dyDescent="0.25">
      <c r="A219" s="4">
        <v>3.17</v>
      </c>
      <c r="B219" s="4">
        <v>80.63</v>
      </c>
    </row>
    <row r="220" spans="1:2" x14ac:dyDescent="0.25">
      <c r="A220" s="4">
        <v>3.18</v>
      </c>
      <c r="B220" s="4">
        <v>80.86</v>
      </c>
    </row>
    <row r="221" spans="1:2" x14ac:dyDescent="0.25">
      <c r="A221" s="4">
        <v>3.19</v>
      </c>
      <c r="B221" s="4">
        <v>81.099999999999994</v>
      </c>
    </row>
    <row r="222" spans="1:2" x14ac:dyDescent="0.25">
      <c r="A222" s="4">
        <v>3.2</v>
      </c>
      <c r="B222" s="4">
        <v>81.33</v>
      </c>
    </row>
    <row r="223" spans="1:2" x14ac:dyDescent="0.25">
      <c r="A223" s="4">
        <v>3.21</v>
      </c>
      <c r="B223" s="4">
        <v>81.56</v>
      </c>
    </row>
    <row r="224" spans="1:2" x14ac:dyDescent="0.25">
      <c r="A224" s="4">
        <v>3.22</v>
      </c>
      <c r="B224" s="4">
        <v>81.8</v>
      </c>
    </row>
    <row r="225" spans="1:2" x14ac:dyDescent="0.25">
      <c r="A225" s="4">
        <v>3.23</v>
      </c>
      <c r="B225" s="4">
        <v>82.03</v>
      </c>
    </row>
    <row r="226" spans="1:2" x14ac:dyDescent="0.25">
      <c r="A226" s="4">
        <v>3.24</v>
      </c>
      <c r="B226" s="4">
        <v>82.26</v>
      </c>
    </row>
    <row r="227" spans="1:2" x14ac:dyDescent="0.25">
      <c r="A227" s="4">
        <v>3.25</v>
      </c>
      <c r="B227" s="4">
        <v>82.5</v>
      </c>
    </row>
    <row r="228" spans="1:2" x14ac:dyDescent="0.25">
      <c r="A228" s="4">
        <v>3.26</v>
      </c>
      <c r="B228" s="4">
        <v>82.73</v>
      </c>
    </row>
    <row r="229" spans="1:2" x14ac:dyDescent="0.25">
      <c r="A229" s="4">
        <v>3.27</v>
      </c>
      <c r="B229" s="4">
        <v>82.96</v>
      </c>
    </row>
    <row r="230" spans="1:2" x14ac:dyDescent="0.25">
      <c r="A230" s="4">
        <v>3.28</v>
      </c>
      <c r="B230" s="4">
        <v>83.2</v>
      </c>
    </row>
    <row r="231" spans="1:2" x14ac:dyDescent="0.25">
      <c r="A231" s="4">
        <v>3.29</v>
      </c>
      <c r="B231" s="4">
        <v>83.43</v>
      </c>
    </row>
    <row r="232" spans="1:2" x14ac:dyDescent="0.25">
      <c r="A232" s="4">
        <v>3.3</v>
      </c>
      <c r="B232" s="4">
        <v>83.66</v>
      </c>
    </row>
    <row r="233" spans="1:2" x14ac:dyDescent="0.25">
      <c r="A233" s="4">
        <v>3.31</v>
      </c>
      <c r="B233" s="4">
        <v>83.9</v>
      </c>
    </row>
    <row r="234" spans="1:2" x14ac:dyDescent="0.25">
      <c r="A234" s="4">
        <v>3.32</v>
      </c>
      <c r="B234" s="4">
        <v>84.13</v>
      </c>
    </row>
    <row r="235" spans="1:2" x14ac:dyDescent="0.25">
      <c r="A235" s="4">
        <v>3.33</v>
      </c>
      <c r="B235" s="4">
        <v>84.36</v>
      </c>
    </row>
    <row r="236" spans="1:2" x14ac:dyDescent="0.25">
      <c r="A236" s="4">
        <v>3.34</v>
      </c>
      <c r="B236" s="4">
        <v>84.6</v>
      </c>
    </row>
    <row r="237" spans="1:2" x14ac:dyDescent="0.25">
      <c r="A237" s="4">
        <v>3.35</v>
      </c>
      <c r="B237" s="4">
        <v>84.83</v>
      </c>
    </row>
    <row r="238" spans="1:2" x14ac:dyDescent="0.25">
      <c r="A238" s="4">
        <v>3.36</v>
      </c>
      <c r="B238" s="4">
        <v>85.06</v>
      </c>
    </row>
    <row r="239" spans="1:2" x14ac:dyDescent="0.25">
      <c r="A239" s="4">
        <v>3.37</v>
      </c>
      <c r="B239" s="4">
        <v>85.3</v>
      </c>
    </row>
    <row r="240" spans="1:2" x14ac:dyDescent="0.25">
      <c r="A240" s="4">
        <v>3.38</v>
      </c>
      <c r="B240" s="4">
        <v>85.53</v>
      </c>
    </row>
    <row r="241" spans="1:2" x14ac:dyDescent="0.25">
      <c r="A241" s="4">
        <v>3.39</v>
      </c>
      <c r="B241" s="4">
        <v>85.76</v>
      </c>
    </row>
    <row r="242" spans="1:2" x14ac:dyDescent="0.25">
      <c r="A242" s="4">
        <v>3.4</v>
      </c>
      <c r="B242" s="4">
        <v>86</v>
      </c>
    </row>
    <row r="243" spans="1:2" x14ac:dyDescent="0.25">
      <c r="A243" s="4">
        <v>3.41</v>
      </c>
      <c r="B243" s="4">
        <v>86.23</v>
      </c>
    </row>
    <row r="244" spans="1:2" x14ac:dyDescent="0.25">
      <c r="A244" s="4">
        <v>3.42</v>
      </c>
      <c r="B244" s="4">
        <v>86.46</v>
      </c>
    </row>
    <row r="245" spans="1:2" x14ac:dyDescent="0.25">
      <c r="A245" s="4">
        <v>3.43</v>
      </c>
      <c r="B245" s="4">
        <v>86.7</v>
      </c>
    </row>
    <row r="246" spans="1:2" x14ac:dyDescent="0.25">
      <c r="A246" s="4">
        <v>3.44</v>
      </c>
      <c r="B246" s="4">
        <v>86.93</v>
      </c>
    </row>
    <row r="247" spans="1:2" x14ac:dyDescent="0.25">
      <c r="A247" s="4">
        <v>3.45</v>
      </c>
      <c r="B247" s="4">
        <v>87.16</v>
      </c>
    </row>
    <row r="248" spans="1:2" x14ac:dyDescent="0.25">
      <c r="A248" s="4">
        <v>3.46</v>
      </c>
      <c r="B248" s="4">
        <v>87.4</v>
      </c>
    </row>
    <row r="249" spans="1:2" x14ac:dyDescent="0.25">
      <c r="A249" s="4">
        <v>3.47</v>
      </c>
      <c r="B249" s="4">
        <v>87.63</v>
      </c>
    </row>
    <row r="250" spans="1:2" x14ac:dyDescent="0.25">
      <c r="A250" s="4">
        <v>3.48</v>
      </c>
      <c r="B250" s="4">
        <v>87.86</v>
      </c>
    </row>
    <row r="251" spans="1:2" x14ac:dyDescent="0.25">
      <c r="A251" s="4">
        <v>3.49</v>
      </c>
      <c r="B251" s="4">
        <v>88.1</v>
      </c>
    </row>
    <row r="252" spans="1:2" x14ac:dyDescent="0.25">
      <c r="A252" s="4">
        <v>3.5</v>
      </c>
      <c r="B252" s="4">
        <v>88.33</v>
      </c>
    </row>
    <row r="253" spans="1:2" x14ac:dyDescent="0.25">
      <c r="A253" s="4">
        <v>3.51</v>
      </c>
      <c r="B253" s="4">
        <v>88.56</v>
      </c>
    </row>
    <row r="254" spans="1:2" x14ac:dyDescent="0.25">
      <c r="A254" s="4">
        <v>3.52</v>
      </c>
      <c r="B254" s="4">
        <v>88.8</v>
      </c>
    </row>
    <row r="255" spans="1:2" x14ac:dyDescent="0.25">
      <c r="A255" s="4">
        <v>3.53</v>
      </c>
      <c r="B255" s="4">
        <v>89.03</v>
      </c>
    </row>
    <row r="256" spans="1:2" x14ac:dyDescent="0.25">
      <c r="A256" s="4">
        <v>3.54</v>
      </c>
      <c r="B256" s="4">
        <v>89.26</v>
      </c>
    </row>
    <row r="257" spans="1:2" x14ac:dyDescent="0.25">
      <c r="A257" s="4">
        <v>3.55</v>
      </c>
      <c r="B257" s="4">
        <v>89.5</v>
      </c>
    </row>
    <row r="258" spans="1:2" x14ac:dyDescent="0.25">
      <c r="A258" s="4">
        <v>3.56</v>
      </c>
      <c r="B258" s="4">
        <v>89.73</v>
      </c>
    </row>
    <row r="259" spans="1:2" x14ac:dyDescent="0.25">
      <c r="A259" s="4">
        <v>3.57</v>
      </c>
      <c r="B259" s="4">
        <v>89.96</v>
      </c>
    </row>
    <row r="260" spans="1:2" x14ac:dyDescent="0.25">
      <c r="A260" s="4">
        <v>3.58</v>
      </c>
      <c r="B260" s="4">
        <v>90.2</v>
      </c>
    </row>
    <row r="261" spans="1:2" x14ac:dyDescent="0.25">
      <c r="A261" s="4">
        <v>3.59</v>
      </c>
      <c r="B261" s="4">
        <v>90.43</v>
      </c>
    </row>
    <row r="262" spans="1:2" x14ac:dyDescent="0.25">
      <c r="A262" s="4">
        <v>3.6</v>
      </c>
      <c r="B262" s="4">
        <v>90.66</v>
      </c>
    </row>
    <row r="263" spans="1:2" x14ac:dyDescent="0.25">
      <c r="A263" s="4">
        <v>3.61</v>
      </c>
      <c r="B263" s="4">
        <v>90.9</v>
      </c>
    </row>
    <row r="264" spans="1:2" x14ac:dyDescent="0.25">
      <c r="A264" s="4">
        <v>3.62</v>
      </c>
      <c r="B264" s="4">
        <v>91.13</v>
      </c>
    </row>
    <row r="265" spans="1:2" x14ac:dyDescent="0.25">
      <c r="A265" s="4">
        <v>3.63</v>
      </c>
      <c r="B265" s="4">
        <v>91.36</v>
      </c>
    </row>
    <row r="266" spans="1:2" x14ac:dyDescent="0.25">
      <c r="A266" s="4">
        <v>3.64</v>
      </c>
      <c r="B266" s="4">
        <v>91.6</v>
      </c>
    </row>
    <row r="267" spans="1:2" x14ac:dyDescent="0.25">
      <c r="A267" s="4">
        <v>3.65</v>
      </c>
      <c r="B267" s="4">
        <v>91.83</v>
      </c>
    </row>
    <row r="268" spans="1:2" x14ac:dyDescent="0.25">
      <c r="A268" s="4">
        <v>3.66</v>
      </c>
      <c r="B268" s="4">
        <v>92.06</v>
      </c>
    </row>
    <row r="269" spans="1:2" x14ac:dyDescent="0.25">
      <c r="A269" s="4">
        <v>3.67</v>
      </c>
      <c r="B269" s="4">
        <v>92.3</v>
      </c>
    </row>
    <row r="270" spans="1:2" x14ac:dyDescent="0.25">
      <c r="A270" s="4">
        <v>3.68</v>
      </c>
      <c r="B270" s="4">
        <v>92.53</v>
      </c>
    </row>
    <row r="271" spans="1:2" x14ac:dyDescent="0.25">
      <c r="A271" s="4">
        <v>3.69</v>
      </c>
      <c r="B271" s="4">
        <v>92.76</v>
      </c>
    </row>
    <row r="272" spans="1:2" x14ac:dyDescent="0.25">
      <c r="A272" s="4">
        <v>3.7</v>
      </c>
      <c r="B272" s="4">
        <v>93</v>
      </c>
    </row>
    <row r="273" spans="1:2" x14ac:dyDescent="0.25">
      <c r="A273" s="4">
        <v>3.71</v>
      </c>
      <c r="B273" s="4">
        <v>93.23</v>
      </c>
    </row>
    <row r="274" spans="1:2" x14ac:dyDescent="0.25">
      <c r="A274" s="4">
        <v>3.72</v>
      </c>
      <c r="B274" s="4">
        <v>93.46</v>
      </c>
    </row>
    <row r="275" spans="1:2" x14ac:dyDescent="0.25">
      <c r="A275" s="4">
        <v>3.73</v>
      </c>
      <c r="B275" s="4">
        <v>93.7</v>
      </c>
    </row>
    <row r="276" spans="1:2" x14ac:dyDescent="0.25">
      <c r="A276" s="4">
        <v>3.74</v>
      </c>
      <c r="B276" s="4">
        <v>93.93</v>
      </c>
    </row>
    <row r="277" spans="1:2" x14ac:dyDescent="0.25">
      <c r="A277" s="4">
        <v>3.75</v>
      </c>
      <c r="B277" s="4">
        <v>94.16</v>
      </c>
    </row>
    <row r="278" spans="1:2" x14ac:dyDescent="0.25">
      <c r="A278" s="4">
        <v>3.76</v>
      </c>
      <c r="B278" s="4">
        <v>94.4</v>
      </c>
    </row>
    <row r="279" spans="1:2" x14ac:dyDescent="0.25">
      <c r="A279" s="4">
        <v>3.77</v>
      </c>
      <c r="B279" s="4">
        <v>94.63</v>
      </c>
    </row>
    <row r="280" spans="1:2" x14ac:dyDescent="0.25">
      <c r="A280" s="4">
        <v>3.78</v>
      </c>
      <c r="B280" s="4">
        <v>94.86</v>
      </c>
    </row>
    <row r="281" spans="1:2" x14ac:dyDescent="0.25">
      <c r="A281" s="4">
        <v>3.79</v>
      </c>
      <c r="B281" s="4">
        <v>95.1</v>
      </c>
    </row>
    <row r="282" spans="1:2" x14ac:dyDescent="0.25">
      <c r="A282" s="4">
        <v>3.8</v>
      </c>
      <c r="B282" s="4">
        <v>95.33</v>
      </c>
    </row>
    <row r="283" spans="1:2" x14ac:dyDescent="0.25">
      <c r="A283" s="4">
        <v>3.81</v>
      </c>
      <c r="B283" s="4">
        <v>95.56</v>
      </c>
    </row>
    <row r="284" spans="1:2" x14ac:dyDescent="0.25">
      <c r="A284" s="4">
        <v>3.82</v>
      </c>
      <c r="B284" s="4">
        <v>95.8</v>
      </c>
    </row>
    <row r="285" spans="1:2" x14ac:dyDescent="0.25">
      <c r="A285" s="4">
        <v>3.83</v>
      </c>
      <c r="B285" s="4">
        <v>96.03</v>
      </c>
    </row>
    <row r="286" spans="1:2" x14ac:dyDescent="0.25">
      <c r="A286" s="4">
        <v>3.84</v>
      </c>
      <c r="B286" s="4">
        <v>96.26</v>
      </c>
    </row>
    <row r="287" spans="1:2" x14ac:dyDescent="0.25">
      <c r="A287" s="4">
        <v>3.85</v>
      </c>
      <c r="B287" s="4">
        <v>96.5</v>
      </c>
    </row>
    <row r="288" spans="1:2" x14ac:dyDescent="0.25">
      <c r="A288" s="4">
        <v>3.86</v>
      </c>
      <c r="B288" s="4">
        <v>96.73</v>
      </c>
    </row>
    <row r="289" spans="1:2" x14ac:dyDescent="0.25">
      <c r="A289" s="4">
        <v>3.87</v>
      </c>
      <c r="B289" s="4">
        <v>96.96</v>
      </c>
    </row>
    <row r="290" spans="1:2" x14ac:dyDescent="0.25">
      <c r="A290" s="4">
        <v>3.88</v>
      </c>
      <c r="B290" s="4">
        <v>97.2</v>
      </c>
    </row>
    <row r="291" spans="1:2" x14ac:dyDescent="0.25">
      <c r="A291" s="4">
        <v>3.89</v>
      </c>
      <c r="B291" s="4">
        <v>97.43</v>
      </c>
    </row>
    <row r="292" spans="1:2" x14ac:dyDescent="0.25">
      <c r="A292" s="4">
        <v>3.9</v>
      </c>
      <c r="B292" s="4">
        <v>97.66</v>
      </c>
    </row>
    <row r="293" spans="1:2" x14ac:dyDescent="0.25">
      <c r="A293" s="4">
        <v>3.91</v>
      </c>
      <c r="B293" s="4">
        <v>97.9</v>
      </c>
    </row>
    <row r="294" spans="1:2" x14ac:dyDescent="0.25">
      <c r="A294" s="4">
        <v>3.92</v>
      </c>
      <c r="B294" s="4">
        <v>98.13</v>
      </c>
    </row>
    <row r="295" spans="1:2" x14ac:dyDescent="0.25">
      <c r="A295" s="4">
        <v>3.93</v>
      </c>
      <c r="B295" s="4">
        <v>98.36</v>
      </c>
    </row>
    <row r="296" spans="1:2" x14ac:dyDescent="0.25">
      <c r="A296" s="4">
        <v>3.94</v>
      </c>
      <c r="B296" s="4">
        <v>98.6</v>
      </c>
    </row>
    <row r="297" spans="1:2" x14ac:dyDescent="0.25">
      <c r="A297" s="4">
        <v>3.95</v>
      </c>
      <c r="B297" s="4">
        <v>98.83</v>
      </c>
    </row>
    <row r="298" spans="1:2" x14ac:dyDescent="0.25">
      <c r="A298" s="4">
        <v>3.96</v>
      </c>
      <c r="B298" s="4">
        <v>99.06</v>
      </c>
    </row>
    <row r="299" spans="1:2" x14ac:dyDescent="0.25">
      <c r="A299" s="4">
        <v>3.97</v>
      </c>
      <c r="B299" s="4">
        <v>99.3</v>
      </c>
    </row>
    <row r="300" spans="1:2" x14ac:dyDescent="0.25">
      <c r="A300" s="4">
        <v>3.98</v>
      </c>
      <c r="B300" s="4">
        <v>99.53</v>
      </c>
    </row>
    <row r="301" spans="1:2" x14ac:dyDescent="0.25">
      <c r="A301" s="4">
        <v>3.99</v>
      </c>
      <c r="B301" s="4">
        <v>99.76</v>
      </c>
    </row>
    <row r="302" spans="1:2" x14ac:dyDescent="0.25">
      <c r="A302" s="4">
        <v>4</v>
      </c>
      <c r="B302" s="4">
        <v>100</v>
      </c>
    </row>
  </sheetData>
  <hyperlinks>
    <hyperlink ref="C1" r:id="rId1" xr:uid="{32485E55-FB91-4D3E-AA75-A4D78DB54C0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DC1E88035311D429A65D772F4117B98" ma:contentTypeVersion="13" ma:contentTypeDescription="Yeni belge oluşturun." ma:contentTypeScope="" ma:versionID="052f66d501c3bf7fd537d18700e17ec8">
  <xsd:schema xmlns:xsd="http://www.w3.org/2001/XMLSchema" xmlns:xs="http://www.w3.org/2001/XMLSchema" xmlns:p="http://schemas.microsoft.com/office/2006/metadata/properties" xmlns:ns3="dcc803e1-3af4-4028-9189-92931cfbe877" xmlns:ns4="b0a2e312-2197-4808-8c80-354f855a1b3d" targetNamespace="http://schemas.microsoft.com/office/2006/metadata/properties" ma:root="true" ma:fieldsID="4fe3a9c6d4434ce743474628cd30e3df" ns3:_="" ns4:_="">
    <xsd:import namespace="dcc803e1-3af4-4028-9189-92931cfbe877"/>
    <xsd:import namespace="b0a2e312-2197-4808-8c80-354f855a1b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803e1-3af4-4028-9189-92931cfbe8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2e312-2197-4808-8c80-354f855a1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81A861-8F1B-426F-8D84-1C17C3537A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127ED-EB48-4704-AEDE-EF978F670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803e1-3af4-4028-9189-92931cfbe877"/>
    <ds:schemaRef ds:uri="b0a2e312-2197-4808-8c80-354f855a1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07BA9-EF50-409D-B129-C7CB7B234AB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cc803e1-3af4-4028-9189-92931cfbe877"/>
    <ds:schemaRef ds:uri="http://purl.org/dc/dcmitype/"/>
    <ds:schemaRef ds:uri="http://schemas.microsoft.com/office/infopath/2007/PartnerControls"/>
    <ds:schemaRef ds:uri="http://purl.org/dc/elements/1.1/"/>
    <ds:schemaRef ds:uri="b0a2e312-2197-4808-8c80-354f855a1b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İlan Formatı</vt:lpstr>
      <vt:lpstr>YÖK AGNO Dönüşüm Çizelgesi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Tableview export</dc:title>
  <dc:subject>Tableview export</dc:subject>
  <dc:creator>DreamApply.com</dc:creator>
  <dc:description/>
  <cp:lastModifiedBy>taha tunç</cp:lastModifiedBy>
  <cp:revision>0</cp:revision>
  <dcterms:created xsi:type="dcterms:W3CDTF">2022-02-11T13:12:06Z</dcterms:created>
  <dcterms:modified xsi:type="dcterms:W3CDTF">2022-02-23T14:19:14Z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0x0101000DC1E88035311D429A65D772F4117B98</vt:lpwstr>
  </property>
</Properties>
</file>